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7_VgV_GS-Krostitz\4_Angebotsphase\4.1_Aufforderung-zur-Angebotsabgabe\P247-3_Aufforderung-Angebotsabgabe\"/>
    </mc:Choice>
  </mc:AlternateContent>
  <xr:revisionPtr revIDLastSave="0" documentId="13_ncr:1_{0B2A8268-608C-405A-9327-92B2DB1014A8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Honorardatenblatt!$A$1:$F$34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D19" i="1"/>
  <c r="F19" i="1" s="1"/>
  <c r="D18" i="1"/>
  <c r="F18" i="1" s="1"/>
  <c r="D17" i="1"/>
  <c r="F17" i="1" s="1"/>
  <c r="D15" i="1"/>
  <c r="F15" i="1" s="1"/>
  <c r="D14" i="1"/>
  <c r="F14" i="1" s="1"/>
  <c r="D13" i="1"/>
  <c r="F13" i="1" s="1"/>
  <c r="D12" i="1"/>
  <c r="F12" i="1" s="1"/>
  <c r="D11" i="1"/>
  <c r="F11" i="1" s="1"/>
  <c r="D16" i="1"/>
  <c r="F16" i="1" s="1"/>
  <c r="F20" i="1" l="1"/>
  <c r="D20" i="1"/>
  <c r="J11" i="1"/>
  <c r="J13" i="1"/>
  <c r="J14" i="1" s="1"/>
  <c r="J15" i="1" l="1"/>
  <c r="J17" i="1" s="1"/>
  <c r="F21" i="1" l="1"/>
  <c r="F28" i="1" s="1"/>
  <c r="F29" i="1" l="1"/>
  <c r="F30" i="1" s="1"/>
  <c r="F31" i="1" l="1"/>
  <c r="F32" i="1" s="1"/>
</calcChain>
</file>

<file path=xl/sharedStrings.xml><?xml version="1.0" encoding="utf-8"?>
<sst xmlns="http://schemas.openxmlformats.org/spreadsheetml/2006/main" count="62" uniqueCount="59">
  <si>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</si>
  <si>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</si>
  <si>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</si>
  <si>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</si>
  <si>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</si>
  <si>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</si>
  <si>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</si>
  <si>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</si>
  <si>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</si>
  <si>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</si>
  <si>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</si>
  <si>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</si>
  <si>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</si>
  <si>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</si>
  <si>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</si>
  <si>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</si>
  <si>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</si>
  <si>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</si>
  <si>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</si>
  <si>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</si>
  <si>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</si>
  <si>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</si>
  <si>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9   (  2 %)</t>
  </si>
  <si>
    <t>davon Leistungsphase 5   (25 %)</t>
  </si>
  <si>
    <t xml:space="preserve">Zusammenfassung 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</si>
  <si>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</si>
  <si>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</si>
  <si>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</si>
  <si>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davon Leistungsphase 1   (  3 %)</t>
  </si>
  <si>
    <t>davon Leistungsphase 2   (10 %)</t>
  </si>
  <si>
    <t>KG 300</t>
  </si>
  <si>
    <t>KG 400</t>
  </si>
  <si>
    <t>25% von KG 400</t>
  </si>
  <si>
    <t>Rest KG 400</t>
  </si>
  <si>
    <t>Summe:</t>
  </si>
  <si>
    <t>Netto: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</si>
  <si>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03.07.2024)</t>
    </r>
  </si>
  <si>
    <t>Ermittlung der anrechenbaren Kosten - OPL</t>
  </si>
  <si>
    <t>C.1.</t>
  </si>
  <si>
    <t>C.2.</t>
  </si>
  <si>
    <t>C.3.</t>
  </si>
  <si>
    <t>davon Leistungsphase 6   (  7 %)</t>
  </si>
  <si>
    <t>Stundensätze gemäß §5 (5) Vertrag</t>
  </si>
  <si>
    <t>B.1.</t>
  </si>
  <si>
    <t>B.2.</t>
  </si>
  <si>
    <t>B.3.</t>
  </si>
  <si>
    <t>Gesamthonorar ohne Nebenkosten (A.)</t>
  </si>
  <si>
    <t>C.4.</t>
  </si>
  <si>
    <t>C.5.</t>
  </si>
  <si>
    <t>Objektplanung Freianlagen gemäß §5 (3) Vertrag</t>
  </si>
  <si>
    <t>davon Leistungsphase 3   (16 %)</t>
  </si>
  <si>
    <t>davon Leistungsphase 4   (  4 %)</t>
  </si>
  <si>
    <t>davon Leistungsphase 7   (  3 %)</t>
  </si>
  <si>
    <t>davon Leistungsphase 8   (30 %)</t>
  </si>
  <si>
    <t xml:space="preserve">Summe Grundleistungen FA LPH 1 - 9 (100 %)              </t>
  </si>
  <si>
    <t xml:space="preserve">Summe Grundleistungen Objektplanung Freianlagen     </t>
  </si>
  <si>
    <t>Neubau 2,5-zügige Grundschule mit Hort in Krostitz 
Los 3 – Vergabe der Objektplanung Freianlagen</t>
  </si>
  <si>
    <t>KG 500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</si>
  <si>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155.154,12 €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1.102.941,18 Euro netto, bei 100% Leistungsumfang für LP 1-9)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</si>
</sst>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/>
    <xf numFmtId="0" fontId="12" fillId="0" borderId="0" xfId="0" applyFont="1" applyAlignment="1">
      <alignment horizontal="left" vertical="center"/>
    </xf>
    <xf numFmtId="0" fontId="1" fillId="0" borderId="36" xfId="0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64" fontId="1" fillId="0" borderId="12" xfId="0" applyNumberFormat="1" applyFont="1" applyBorder="1"/>
    <xf numFmtId="0" fontId="1" fillId="0" borderId="12" xfId="0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showRuler="0" zoomScaleNormal="100" workbookViewId="0">
      <selection activeCell="E11" sqref="E11:E19"/>
    </sheetView>
  </sheetViews>
  <sheetFormatPr baseColWidth="10" defaultColWidth="11.44140625" defaultRowHeight="13.2" x14ac:dyDescent="0.25"/>
  <cols>
    <col min="1" max="1" width="7" style="14" bestFit="1" customWidth="1"/>
    <col min="2" max="2" width="38.109375" style="14" customWidth="1"/>
    <col min="3" max="3" width="15.88671875" style="14" bestFit="1" customWidth="1"/>
    <col min="4" max="4" width="13.5546875" style="14" bestFit="1" customWidth="1"/>
    <col min="5" max="5" width="12.5546875" style="14" customWidth="1"/>
    <col min="6" max="6" width="15.33203125" style="14" customWidth="1"/>
    <col min="7" max="7" width="6.44140625" style="14" customWidth="1"/>
    <col min="8" max="8" width="11.6640625" style="14" bestFit="1" customWidth="1"/>
    <col min="9" max="9" width="16.44140625" style="64" customWidth="1"/>
    <col min="10" max="10" width="16.6640625" style="64" customWidth="1"/>
    <col min="11" max="16384" width="11.44140625" style="14"/>
  </cols>
  <sheetData>
    <row r="1" spans="1:10" s="6" customFormat="1" ht="39.75" customHeight="1" x14ac:dyDescent="0.3">
      <c r="A1" s="89" t="s">
        <v>56</v>
      </c>
      <c r="B1" s="89"/>
      <c r="C1" s="89"/>
      <c r="D1" s="89"/>
      <c r="E1" s="88" t="s">
        <v>36</v>
      </c>
      <c r="F1" s="88"/>
      <c r="I1" s="57"/>
      <c r="J1" s="57"/>
    </row>
    <row r="2" spans="1:10" s="7" customFormat="1" ht="31.5" customHeight="1" x14ac:dyDescent="0.25">
      <c r="A2" s="89"/>
      <c r="B2" s="89"/>
      <c r="C2" s="89"/>
      <c r="D2" s="89"/>
      <c r="E2" s="39"/>
      <c r="F2" s="40"/>
      <c r="I2" s="58"/>
      <c r="J2" s="58"/>
    </row>
    <row r="3" spans="1:10" s="7" customFormat="1" ht="16.5" customHeight="1" thickBot="1" x14ac:dyDescent="0.3">
      <c r="A3" s="39"/>
      <c r="B3" s="39"/>
      <c r="C3" s="98" t="s">
        <v>26</v>
      </c>
      <c r="D3" s="98"/>
      <c r="E3" s="98"/>
      <c r="F3" s="98"/>
      <c r="I3" s="58"/>
      <c r="J3" s="58"/>
    </row>
    <row r="4" spans="1:10" s="8" customFormat="1" ht="41.25" customHeight="1" thickBot="1" x14ac:dyDescent="0.3">
      <c r="A4" s="90" t="s">
        <v>27</v>
      </c>
      <c r="B4" s="91"/>
      <c r="C4" s="95"/>
      <c r="D4" s="96"/>
      <c r="E4" s="96"/>
      <c r="F4" s="97"/>
      <c r="I4" s="59"/>
      <c r="J4" s="59"/>
    </row>
    <row r="5" spans="1:10" s="5" customFormat="1" ht="6" customHeight="1" thickBot="1" x14ac:dyDescent="0.3">
      <c r="A5" s="9"/>
      <c r="B5" s="10"/>
      <c r="C5" s="10"/>
      <c r="D5" s="10"/>
      <c r="E5" s="10"/>
      <c r="F5" s="41"/>
      <c r="I5" s="60"/>
      <c r="J5" s="60"/>
    </row>
    <row r="6" spans="1:10" s="5" customFormat="1" ht="13.8" thickBot="1" x14ac:dyDescent="0.3">
      <c r="A6" s="92" t="s">
        <v>3</v>
      </c>
      <c r="B6" s="93"/>
      <c r="C6" s="93"/>
      <c r="D6" s="93"/>
      <c r="E6" s="93"/>
      <c r="F6" s="94"/>
      <c r="I6" s="60"/>
      <c r="J6" s="60"/>
    </row>
    <row r="7" spans="1:10" s="5" customFormat="1" ht="6" customHeight="1" thickBot="1" x14ac:dyDescent="0.3">
      <c r="A7" s="42"/>
      <c r="B7" s="42"/>
      <c r="C7" s="42"/>
      <c r="D7" s="42"/>
      <c r="E7" s="42"/>
      <c r="F7" s="42"/>
      <c r="I7" s="60"/>
      <c r="J7" s="60"/>
    </row>
    <row r="8" spans="1:10" s="11" customFormat="1" ht="18.75" customHeight="1" x14ac:dyDescent="0.25">
      <c r="A8" s="29" t="s">
        <v>12</v>
      </c>
      <c r="B8" s="52" t="s">
        <v>49</v>
      </c>
      <c r="C8" s="53"/>
      <c r="D8" s="53"/>
      <c r="E8" s="53"/>
      <c r="F8" s="54"/>
      <c r="G8" s="4"/>
      <c r="I8" s="61"/>
      <c r="J8" s="61"/>
    </row>
    <row r="9" spans="1:10" s="22" customFormat="1" ht="21" customHeight="1" x14ac:dyDescent="0.25">
      <c r="A9" s="30" t="s">
        <v>9</v>
      </c>
      <c r="B9" s="79" t="s">
        <v>0</v>
      </c>
      <c r="C9" s="80"/>
      <c r="D9" s="46" t="s">
        <v>2</v>
      </c>
      <c r="E9" s="46" t="s">
        <v>5</v>
      </c>
      <c r="F9" s="47" t="s">
        <v>1</v>
      </c>
      <c r="I9" s="62"/>
      <c r="J9" s="62"/>
    </row>
    <row r="10" spans="1:10" s="12" customFormat="1" ht="50.25" customHeight="1" x14ac:dyDescent="0.25">
      <c r="A10" s="37"/>
      <c r="B10" s="81" t="s">
        <v>58</v>
      </c>
      <c r="C10" s="82"/>
      <c r="D10" s="3">
        <v>155154.12</v>
      </c>
      <c r="E10" s="35" t="s">
        <v>16</v>
      </c>
      <c r="F10" s="15"/>
      <c r="H10" s="65" t="s">
        <v>37</v>
      </c>
      <c r="I10" s="43"/>
      <c r="J10" s="43"/>
    </row>
    <row r="11" spans="1:10" s="5" customFormat="1" ht="20.100000000000001" customHeight="1" x14ac:dyDescent="0.25">
      <c r="A11" s="25"/>
      <c r="B11" s="45" t="s">
        <v>28</v>
      </c>
      <c r="C11" s="44"/>
      <c r="D11" s="1">
        <f>0.03*D$10</f>
        <v>4654.6235999999999</v>
      </c>
      <c r="E11" s="16"/>
      <c r="F11" s="15">
        <f t="shared" ref="F11:F19" si="0">$D11*E11</f>
        <v>0</v>
      </c>
      <c r="H11" s="70" t="s">
        <v>30</v>
      </c>
      <c r="I11" s="17">
        <v>3675000</v>
      </c>
      <c r="J11" s="3">
        <f>I11</f>
        <v>3675000</v>
      </c>
    </row>
    <row r="12" spans="1:10" s="5" customFormat="1" ht="20.100000000000001" customHeight="1" x14ac:dyDescent="0.25">
      <c r="A12" s="25"/>
      <c r="B12" s="45" t="s">
        <v>29</v>
      </c>
      <c r="C12" s="44"/>
      <c r="D12" s="1">
        <f>0.1*D$10</f>
        <v>15515.412</v>
      </c>
      <c r="E12" s="16"/>
      <c r="F12" s="15">
        <f t="shared" si="0"/>
        <v>0</v>
      </c>
      <c r="H12" s="66" t="s">
        <v>31</v>
      </c>
      <c r="I12" s="67">
        <v>2450000</v>
      </c>
      <c r="J12" s="72"/>
    </row>
    <row r="13" spans="1:10" s="5" customFormat="1" ht="20.100000000000001" customHeight="1" x14ac:dyDescent="0.25">
      <c r="A13" s="25"/>
      <c r="B13" s="45" t="s">
        <v>50</v>
      </c>
      <c r="C13" s="44"/>
      <c r="D13" s="1">
        <f>0.16*D$10</f>
        <v>24824.659199999998</v>
      </c>
      <c r="E13" s="16"/>
      <c r="F13" s="15">
        <f t="shared" si="0"/>
        <v>0</v>
      </c>
      <c r="H13" s="68"/>
      <c r="I13" s="60" t="s">
        <v>32</v>
      </c>
      <c r="J13" s="73">
        <f>0.25*I12</f>
        <v>612500</v>
      </c>
    </row>
    <row r="14" spans="1:10" s="5" customFormat="1" ht="20.100000000000001" customHeight="1" x14ac:dyDescent="0.25">
      <c r="A14" s="25"/>
      <c r="B14" s="45" t="s">
        <v>51</v>
      </c>
      <c r="C14" s="44"/>
      <c r="D14" s="1">
        <f>0.04*D$10</f>
        <v>6206.1647999999996</v>
      </c>
      <c r="E14" s="16"/>
      <c r="F14" s="15">
        <f t="shared" si="0"/>
        <v>0</v>
      </c>
      <c r="H14" s="69"/>
      <c r="I14" s="49" t="s">
        <v>33</v>
      </c>
      <c r="J14" s="74">
        <f>(I12-J13)*0.5</f>
        <v>918750</v>
      </c>
    </row>
    <row r="15" spans="1:10" s="5" customFormat="1" ht="20.100000000000001" customHeight="1" x14ac:dyDescent="0.25">
      <c r="A15" s="25"/>
      <c r="B15" s="45" t="s">
        <v>23</v>
      </c>
      <c r="C15" s="44"/>
      <c r="D15" s="1">
        <f>0.25*D$10</f>
        <v>38788.53</v>
      </c>
      <c r="E15" s="16"/>
      <c r="F15" s="15">
        <f t="shared" si="0"/>
        <v>0</v>
      </c>
      <c r="H15" s="71"/>
      <c r="I15" s="17" t="s">
        <v>34</v>
      </c>
      <c r="J15" s="75">
        <f>SUM(J11:J14)</f>
        <v>5206250</v>
      </c>
    </row>
    <row r="16" spans="1:10" s="5" customFormat="1" ht="20.100000000000001" customHeight="1" x14ac:dyDescent="0.25">
      <c r="A16" s="25"/>
      <c r="B16" s="45" t="s">
        <v>41</v>
      </c>
      <c r="C16" s="44"/>
      <c r="D16" s="1">
        <f>0.07*D$10</f>
        <v>10860.788400000001</v>
      </c>
      <c r="E16" s="16"/>
      <c r="F16" s="15">
        <f t="shared" si="0"/>
        <v>0</v>
      </c>
      <c r="I16" s="60"/>
      <c r="J16" s="60"/>
    </row>
    <row r="17" spans="1:10" s="5" customFormat="1" ht="20.100000000000001" customHeight="1" x14ac:dyDescent="0.25">
      <c r="A17" s="25"/>
      <c r="B17" s="45" t="s">
        <v>52</v>
      </c>
      <c r="C17" s="44"/>
      <c r="D17" s="1">
        <f>0.03*D$10</f>
        <v>4654.6235999999999</v>
      </c>
      <c r="E17" s="16"/>
      <c r="F17" s="15">
        <f t="shared" si="0"/>
        <v>0</v>
      </c>
      <c r="I17" s="60" t="s">
        <v>35</v>
      </c>
      <c r="J17" s="75">
        <f>J15/1.19</f>
        <v>4375000</v>
      </c>
    </row>
    <row r="18" spans="1:10" s="5" customFormat="1" ht="20.100000000000001" customHeight="1" x14ac:dyDescent="0.25">
      <c r="A18" s="25"/>
      <c r="B18" s="45" t="s">
        <v>53</v>
      </c>
      <c r="C18" s="44"/>
      <c r="D18" s="1">
        <f>0.3*D$10</f>
        <v>46546.235999999997</v>
      </c>
      <c r="E18" s="16"/>
      <c r="F18" s="15">
        <f t="shared" si="0"/>
        <v>0</v>
      </c>
      <c r="I18" s="60"/>
      <c r="J18" s="60"/>
    </row>
    <row r="19" spans="1:10" s="5" customFormat="1" ht="20.100000000000001" customHeight="1" x14ac:dyDescent="0.25">
      <c r="A19" s="25"/>
      <c r="B19" s="45" t="s">
        <v>22</v>
      </c>
      <c r="C19" s="44"/>
      <c r="D19" s="1">
        <f>0.02*D$10</f>
        <v>3103.0823999999998</v>
      </c>
      <c r="E19" s="16"/>
      <c r="F19" s="15">
        <f t="shared" si="0"/>
        <v>0</v>
      </c>
      <c r="H19" s="5" t="s">
        <v>57</v>
      </c>
      <c r="I19" s="60">
        <v>1312500</v>
      </c>
    </row>
    <row r="20" spans="1:10" s="5" customFormat="1" ht="20.100000000000001" customHeight="1" x14ac:dyDescent="0.25">
      <c r="A20" s="25"/>
      <c r="B20" s="83" t="s">
        <v>54</v>
      </c>
      <c r="C20" s="84"/>
      <c r="D20" s="3">
        <f>SUM(D11:D19)</f>
        <v>155154.12000000002</v>
      </c>
      <c r="E20" s="13"/>
      <c r="F20" s="2">
        <f>SUM(F11:F19)</f>
        <v>0</v>
      </c>
      <c r="I20" s="60" t="s">
        <v>35</v>
      </c>
      <c r="J20" s="75">
        <f>I19/1.19</f>
        <v>1102941.1764705882</v>
      </c>
    </row>
    <row r="21" spans="1:10" s="5" customFormat="1" ht="20.100000000000001" customHeight="1" thickBot="1" x14ac:dyDescent="0.3">
      <c r="A21" s="28"/>
      <c r="B21" s="86" t="s">
        <v>55</v>
      </c>
      <c r="C21" s="87"/>
      <c r="D21" s="87"/>
      <c r="E21" s="51"/>
      <c r="F21" s="19">
        <f>SUM(F20:F20)</f>
        <v>0</v>
      </c>
      <c r="I21" s="60"/>
      <c r="J21" s="60"/>
    </row>
    <row r="22" spans="1:10" s="11" customFormat="1" ht="25.5" customHeight="1" x14ac:dyDescent="0.25">
      <c r="A22" s="29" t="s">
        <v>13</v>
      </c>
      <c r="B22" s="52" t="s">
        <v>42</v>
      </c>
      <c r="C22" s="53"/>
      <c r="D22" s="53"/>
      <c r="E22" s="53"/>
      <c r="F22" s="54"/>
      <c r="G22" s="4"/>
      <c r="I22" s="61"/>
      <c r="J22" s="61"/>
    </row>
    <row r="23" spans="1:10" s="22" customFormat="1" ht="16.5" customHeight="1" x14ac:dyDescent="0.25">
      <c r="A23" s="30"/>
      <c r="B23" s="85" t="s">
        <v>15</v>
      </c>
      <c r="C23" s="77"/>
      <c r="D23" s="31"/>
      <c r="E23" s="77" t="s">
        <v>18</v>
      </c>
      <c r="F23" s="78"/>
      <c r="I23" s="62"/>
      <c r="J23" s="62"/>
    </row>
    <row r="24" spans="1:10" s="5" customFormat="1" ht="35.25" customHeight="1" x14ac:dyDescent="0.25">
      <c r="A24" s="32" t="s">
        <v>43</v>
      </c>
      <c r="B24" s="107" t="s">
        <v>17</v>
      </c>
      <c r="C24" s="108"/>
      <c r="D24" s="26"/>
      <c r="E24" s="109"/>
      <c r="F24" s="110"/>
      <c r="I24" s="60"/>
      <c r="J24" s="60"/>
    </row>
    <row r="25" spans="1:10" s="5" customFormat="1" ht="35.25" customHeight="1" x14ac:dyDescent="0.25">
      <c r="A25" s="32" t="s">
        <v>44</v>
      </c>
      <c r="B25" s="107" t="s">
        <v>21</v>
      </c>
      <c r="C25" s="108"/>
      <c r="D25" s="26"/>
      <c r="E25" s="109"/>
      <c r="F25" s="110"/>
      <c r="I25" s="60"/>
      <c r="J25" s="60"/>
    </row>
    <row r="26" spans="1:10" s="5" customFormat="1" ht="35.25" customHeight="1" thickBot="1" x14ac:dyDescent="0.3">
      <c r="A26" s="28" t="s">
        <v>45</v>
      </c>
      <c r="B26" s="102" t="s">
        <v>25</v>
      </c>
      <c r="C26" s="103"/>
      <c r="D26" s="104"/>
      <c r="E26" s="105"/>
      <c r="F26" s="106"/>
      <c r="I26" s="60"/>
      <c r="J26" s="60"/>
    </row>
    <row r="27" spans="1:10" s="11" customFormat="1" ht="25.5" customHeight="1" x14ac:dyDescent="0.25">
      <c r="A27" s="29" t="s">
        <v>14</v>
      </c>
      <c r="B27" s="52" t="s">
        <v>24</v>
      </c>
      <c r="C27" s="53"/>
      <c r="D27" s="53"/>
      <c r="E27" s="53"/>
      <c r="F27" s="54"/>
      <c r="G27" s="4"/>
      <c r="I27" s="61"/>
      <c r="J27" s="61"/>
    </row>
    <row r="28" spans="1:10" s="5" customFormat="1" ht="35.25" customHeight="1" x14ac:dyDescent="0.25">
      <c r="A28" s="38" t="s">
        <v>38</v>
      </c>
      <c r="B28" s="48" t="s">
        <v>46</v>
      </c>
      <c r="C28" s="48"/>
      <c r="D28" s="49"/>
      <c r="E28" s="50" t="s">
        <v>6</v>
      </c>
      <c r="F28" s="76">
        <f>F21</f>
        <v>0</v>
      </c>
      <c r="I28" s="60"/>
      <c r="J28" s="60"/>
    </row>
    <row r="29" spans="1:10" s="5" customFormat="1" ht="35.25" customHeight="1" x14ac:dyDescent="0.25">
      <c r="A29" s="24" t="s">
        <v>39</v>
      </c>
      <c r="B29" s="26" t="s">
        <v>10</v>
      </c>
      <c r="C29" s="111" t="s">
        <v>11</v>
      </c>
      <c r="D29" s="112"/>
      <c r="E29" s="27"/>
      <c r="F29" s="21">
        <f>ROUND(E29*F28,2)</f>
        <v>0</v>
      </c>
      <c r="I29" s="60"/>
      <c r="J29" s="60"/>
    </row>
    <row r="30" spans="1:10" s="5" customFormat="1" ht="35.25" customHeight="1" x14ac:dyDescent="0.25">
      <c r="A30" s="32" t="s">
        <v>40</v>
      </c>
      <c r="B30" s="33" t="s">
        <v>8</v>
      </c>
      <c r="C30" s="33"/>
      <c r="D30" s="17"/>
      <c r="E30" s="13" t="s">
        <v>6</v>
      </c>
      <c r="F30" s="2">
        <f>F28+F29</f>
        <v>0</v>
      </c>
      <c r="I30" s="60"/>
      <c r="J30" s="60"/>
    </row>
    <row r="31" spans="1:10" s="5" customFormat="1" ht="35.25" customHeight="1" x14ac:dyDescent="0.25">
      <c r="A31" s="32" t="s">
        <v>47</v>
      </c>
      <c r="B31" s="33" t="s">
        <v>4</v>
      </c>
      <c r="C31" s="33"/>
      <c r="D31" s="55"/>
      <c r="E31" s="56">
        <v>0.19</v>
      </c>
      <c r="F31" s="20">
        <f>ROUND(E31*F30,2)</f>
        <v>0</v>
      </c>
      <c r="I31" s="60"/>
      <c r="J31" s="60"/>
    </row>
    <row r="32" spans="1:10" s="18" customFormat="1" ht="35.25" customHeight="1" thickBot="1" x14ac:dyDescent="0.3">
      <c r="A32" s="36" t="s">
        <v>48</v>
      </c>
      <c r="B32" s="33" t="s">
        <v>8</v>
      </c>
      <c r="C32" s="34"/>
      <c r="D32" s="34"/>
      <c r="E32" s="23" t="s">
        <v>7</v>
      </c>
      <c r="F32" s="19">
        <f>F30+F31</f>
        <v>0</v>
      </c>
      <c r="I32" s="63"/>
      <c r="J32" s="63"/>
    </row>
    <row r="33" spans="1:10" s="11" customFormat="1" ht="25.5" customHeight="1" x14ac:dyDescent="0.25">
      <c r="A33" s="29" t="s">
        <v>19</v>
      </c>
      <c r="B33" s="52" t="s">
        <v>20</v>
      </c>
      <c r="C33" s="53"/>
      <c r="D33" s="53"/>
      <c r="E33" s="53"/>
      <c r="F33" s="54"/>
      <c r="G33" s="4"/>
      <c r="I33" s="61"/>
      <c r="J33" s="61"/>
    </row>
    <row r="34" spans="1:10" s="12" customFormat="1" ht="272.25" customHeight="1" thickBot="1" x14ac:dyDescent="0.3">
      <c r="A34" s="99"/>
      <c r="B34" s="100"/>
      <c r="C34" s="100"/>
      <c r="D34" s="100"/>
      <c r="E34" s="100"/>
      <c r="F34" s="101"/>
      <c r="I34" s="43"/>
      <c r="J34" s="43"/>
    </row>
  </sheetData>
  <sheetProtection algorithmName="SHA-512" hashValue="juxcxK3hNMbvZX61QamxblwtRAvW6u8tB2wCD8HPJJjFg4s39xShrcNHLpUkTWmDkgOXJqDVsZEy8WUZexe3wQ==" saltValue="t3OVXbmuO0bGSuarBfOvKg==" spinCount="100000" sheet="1" selectLockedCells="1"/>
  <mergeCells count="20">
    <mergeCell ref="A34:F34"/>
    <mergeCell ref="B26:D26"/>
    <mergeCell ref="E26:F26"/>
    <mergeCell ref="B24:C24"/>
    <mergeCell ref="E24:F24"/>
    <mergeCell ref="B25:C25"/>
    <mergeCell ref="E25:F25"/>
    <mergeCell ref="C29:D29"/>
    <mergeCell ref="E1:F1"/>
    <mergeCell ref="A1:D2"/>
    <mergeCell ref="A4:B4"/>
    <mergeCell ref="A6:F6"/>
    <mergeCell ref="C4:F4"/>
    <mergeCell ref="C3:F3"/>
    <mergeCell ref="E23:F23"/>
    <mergeCell ref="B9:C9"/>
    <mergeCell ref="B10:C10"/>
    <mergeCell ref="B20:C20"/>
    <mergeCell ref="B23:C23"/>
    <mergeCell ref="B21:D21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075D-8DFB-4BF5-9667-E0873EB779AE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2024-07-03T08:06:12Z</cp:lastPrinted>
  <dcterms:created xsi:type="dcterms:W3CDTF">2011-08-17T11:10:42Z</dcterms:created>
  <dcterms:modified xsi:type="dcterms:W3CDTF">2024-07-03T11:52:17Z</dcterms:modified>
</cp:coreProperties>
</file>