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1 VgV Demianiplatz Görlitz\05-2_Bekanntmachung\03_Anlagen\"/>
    </mc:Choice>
  </mc:AlternateContent>
  <xr:revisionPtr revIDLastSave="0" documentId="13_ncr:1_{DA8F9488-0FB0-49DE-BD5F-9A3B692F5036}" xr6:coauthVersionLast="47" xr6:coauthVersionMax="47" xr10:uidLastSave="{00000000-0000-0000-0000-000000000000}"/>
  <bookViews>
    <workbookView xWindow="-25905" yWindow="-60" windowWidth="24060" windowHeight="14655" xr2:uid="{00000000-000D-0000-FFFF-FFFF00000000}"/>
  </bookViews>
  <sheets>
    <sheet name="Tabelle1" sheetId="1" r:id="rId1"/>
  </sheets>
  <definedNames>
    <definedName name="_xlnm.Print_Area" localSheetId="0">Tabelle1!$A$1:$H$123</definedName>
    <definedName name="_xlnm.Print_Titles" localSheetId="0">Tabelle1!$1:$1</definedName>
  </definedNames>
  <calcPr calcId="181029"/>
</workbook>
</file>

<file path=xl/calcChain.xml><?xml version="1.0" encoding="utf-8"?>
<calcChain xmlns="http://schemas.openxmlformats.org/spreadsheetml/2006/main">
  <c r="G19" i="1" l="1"/>
  <c r="G73" i="1"/>
  <c r="G75" i="1" s="1"/>
  <c r="G101" i="1" l="1"/>
  <c r="G109" i="1" s="1"/>
  <c r="G110" i="1" s="1"/>
  <c r="G104" i="1"/>
  <c r="G107" i="1"/>
  <c r="G53" i="1"/>
  <c r="G36" i="1"/>
  <c r="G38" i="1" s="1"/>
  <c r="G56" i="1" l="1"/>
  <c r="G58" i="1" s="1"/>
  <c r="G60" i="1" l="1"/>
  <c r="G77" i="1" s="1"/>
  <c r="G111" i="1"/>
  <c r="G112" i="1" s="1"/>
  <c r="G22" i="1" l="1"/>
  <c r="G24" i="1" s="1"/>
  <c r="G92" i="1"/>
  <c r="G89" i="1"/>
  <c r="G86" i="1"/>
  <c r="G94" i="1" s="1"/>
  <c r="G95" i="1" s="1"/>
  <c r="G96" i="1" l="1"/>
  <c r="G97" i="1" s="1"/>
  <c r="G26" i="1"/>
  <c r="G80" i="1" s="1"/>
  <c r="G40" i="1" l="1"/>
  <c r="G81" i="1"/>
  <c r="G82" i="1" s="1"/>
</calcChain>
</file>

<file path=xl/sharedStrings.xml><?xml version="1.0" encoding="utf-8"?>
<sst xmlns="http://schemas.openxmlformats.org/spreadsheetml/2006/main" count="132" uniqueCount="52">
  <si>
    <t>Bieter:</t>
  </si>
  <si>
    <t>Honorarsatz:</t>
  </si>
  <si>
    <t>v.H.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</si>
  <si>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</si>
  <si>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</si>
  <si>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</si>
  <si>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</si>
  <si>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</si>
  <si>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</si>
  <si>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</si>
  <si>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</si>
  <si>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</si>
  <si>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</si>
  <si>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</si>
  <si>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</si>
  <si>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</si>
  <si>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</si>
  <si>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</si>
  <si>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</si>
  <si>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t>Mindestsatz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</si>
  <si>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</si>
  <si>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</si>
  <si>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</si>
  <si>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</si>
  <si>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</si>
  <si>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</si>
  <si>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Grundleistungen Objektplanung Freianlagen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</si>
  <si>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</si>
  <si>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</si>
  <si>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</si>
  <si>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</si>
  <si>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t>Grundhonorar netto, 100% gemäß § 40 HOAI 2021:</t>
  </si>
  <si>
    <r>
      <t xml:space="preserve">zzgl. NK </t>
    </r>
    <r>
      <rPr>
        <sz val="11"/>
        <color theme="1"/>
        <rFont val="Arial Narrow"/>
        <family val="2"/>
      </rPr>
      <t>(NK aus GL)</t>
    </r>
  </si>
  <si>
    <r>
      <t>zzgl. NK</t>
    </r>
    <r>
      <rPr>
        <sz val="11"/>
        <color theme="1"/>
        <rFont val="Arial Narrow"/>
        <family val="2"/>
      </rPr>
      <t xml:space="preserve"> (NK aus GL)</t>
    </r>
  </si>
  <si>
    <t xml:space="preserve">2) </t>
  </si>
  <si>
    <t xml:space="preserve">3) </t>
  </si>
  <si>
    <t xml:space="preserve">   </t>
  </si>
  <si>
    <t>Grundleistungen Objektplanung Verkehrsanlagen</t>
  </si>
  <si>
    <t>Stundensätze (netto) Objektplanung Verkehrsanlagen</t>
  </si>
  <si>
    <t>Besondere Leistungen</t>
  </si>
  <si>
    <t>Stundensätze (netto) Objektplanung Freianlagen</t>
  </si>
  <si>
    <t>beabsichtigter Leistungsumfang (LP 1-9)</t>
  </si>
  <si>
    <t>Grundhonorar netto, 100% gemäß § 48 HOAI 2021:</t>
  </si>
  <si>
    <t>1) Vorber. u. Überwachung begleitender Planungsleistungen gemäß §3a</t>
  </si>
  <si>
    <t>2) Ermittlung der Folgekosten bei allen Varianten</t>
  </si>
  <si>
    <t>3) Untersuchungen zur Nachhaltigkeit</t>
  </si>
  <si>
    <t>4) Koordinierung fachlich beteiligter Dritter</t>
  </si>
  <si>
    <t>IV</t>
  </si>
  <si>
    <t>Gegebenenfalls Darstellung des bieterseitigen Verhandlungsbedarfs:</t>
  </si>
  <si>
    <t>beabsichtigter Leistungsumfang (LP 2-3, 5, 8)</t>
  </si>
  <si>
    <t>1) keine</t>
  </si>
  <si>
    <t>5) Betrachtung hinsichtl. Freianlagen, Pkt.1.5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</si>
</sst>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u/>
      <sz val="12"/>
      <color rgb="FF00B050"/>
      <name val="Arial Narrow"/>
      <family val="2"/>
    </font>
    <font>
      <sz val="11"/>
      <name val="Arial Narrow"/>
      <family val="2"/>
    </font>
    <font>
      <b/>
      <u/>
      <sz val="12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66">
    <xf numFmtId="0" fontId="0" fillId="0" borderId="0" xfId="0"/>
    <xf numFmtId="49" fontId="7" fillId="0" borderId="0" xfId="1" applyNumberFormat="1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1" xfId="0" applyNumberFormat="1" applyFont="1" applyBorder="1"/>
    <xf numFmtId="165" fontId="9" fillId="0" borderId="0" xfId="0" applyNumberFormat="1" applyFont="1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1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165" fontId="13" fillId="0" borderId="15" xfId="0" applyNumberFormat="1" applyFont="1" applyBorder="1"/>
    <xf numFmtId="0" fontId="12" fillId="0" borderId="0" xfId="0" applyFont="1"/>
    <xf numFmtId="0" fontId="11" fillId="0" borderId="21" xfId="0" applyFont="1" applyBorder="1"/>
    <xf numFmtId="0" fontId="12" fillId="0" borderId="22" xfId="0" applyFont="1" applyBorder="1"/>
    <xf numFmtId="165" fontId="13" fillId="0" borderId="16" xfId="0" applyNumberFormat="1" applyFont="1" applyBorder="1"/>
    <xf numFmtId="0" fontId="11" fillId="0" borderId="23" xfId="0" applyFont="1" applyBorder="1"/>
    <xf numFmtId="0" fontId="12" fillId="0" borderId="24" xfId="0" applyFont="1" applyBorder="1"/>
    <xf numFmtId="0" fontId="12" fillId="0" borderId="25" xfId="0" applyFont="1" applyBorder="1"/>
    <xf numFmtId="165" fontId="13" fillId="0" borderId="17" xfId="0" applyNumberFormat="1" applyFont="1" applyBorder="1"/>
    <xf numFmtId="0" fontId="2" fillId="0" borderId="0" xfId="0" applyFont="1"/>
    <xf numFmtId="4" fontId="4" fillId="0" borderId="1" xfId="0" applyNumberFormat="1" applyFont="1" applyBorder="1"/>
    <xf numFmtId="0" fontId="14" fillId="0" borderId="0" xfId="0" applyFont="1" applyAlignment="1">
      <alignment vertical="center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16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4" fontId="1" fillId="2" borderId="1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" fillId="2" borderId="14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9" xfId="0" applyFill="1" applyBorder="1" applyProtection="1">
      <protection locked="0"/>
    </xf>
    <xf numFmtId="4" fontId="1" fillId="0" borderId="1" xfId="0" applyNumberFormat="1" applyFont="1" applyBorder="1"/>
    <xf numFmtId="0" fontId="4" fillId="2" borderId="2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1" fillId="2" borderId="26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9" xfId="0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2"/>
  <sheetViews>
    <sheetView tabSelected="1" topLeftCell="A98" zoomScaleNormal="100" zoomScaleSheetLayoutView="100" workbookViewId="0">
      <selection activeCell="G29" sqref="G29 G31 G33"/>
    </sheetView>
  </sheetViews>
  <sheetFormatPr baseColWidth="10" defaultRowHeight="16.5" outlineLevelRow="1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0.42578125" style="2" customWidth="1"/>
    <col min="6" max="6" width="5.28515625" style="2" bestFit="1" customWidth="1"/>
    <col min="7" max="7" width="15.5703125" style="2" bestFit="1" customWidth="1"/>
    <col min="8" max="8" width="3.85546875" style="2" bestFit="1" customWidth="1"/>
    <col min="9" max="9" width="12.28515625" style="2" bestFit="1" customWidth="1"/>
    <col min="10" max="16384" width="11.42578125" style="2"/>
  </cols>
  <sheetData>
    <row r="1" spans="1:8" ht="46.5" customHeight="1" x14ac:dyDescent="0.3">
      <c r="A1" s="1"/>
      <c r="B1" s="1"/>
      <c r="C1" s="1"/>
      <c r="D1" s="1"/>
      <c r="E1" s="1"/>
      <c r="F1" s="1"/>
    </row>
    <row r="2" spans="1:8" ht="35.25" customHeight="1" x14ac:dyDescent="0.3">
      <c r="A2" s="46" t="s">
        <v>17</v>
      </c>
      <c r="B2" s="47"/>
      <c r="C2" s="47"/>
      <c r="D2" s="47"/>
      <c r="E2" s="47"/>
      <c r="F2" s="47"/>
      <c r="G2" s="47"/>
      <c r="H2" s="47"/>
    </row>
    <row r="3" spans="1:8" ht="30.75" customHeight="1" x14ac:dyDescent="0.3">
      <c r="A3" s="46" t="s">
        <v>18</v>
      </c>
      <c r="B3" s="46"/>
      <c r="C3" s="46"/>
      <c r="D3" s="46"/>
      <c r="E3" s="46"/>
      <c r="F3" s="46"/>
      <c r="G3" s="46"/>
      <c r="H3" s="46"/>
    </row>
    <row r="5" spans="1:8" ht="22.5" customHeight="1" x14ac:dyDescent="0.3">
      <c r="A5" s="2" t="s">
        <v>0</v>
      </c>
      <c r="C5" s="48"/>
      <c r="D5" s="49"/>
      <c r="E5" s="49"/>
      <c r="F5" s="49"/>
      <c r="G5" s="50"/>
    </row>
    <row r="6" spans="1:8" ht="22.5" customHeight="1" x14ac:dyDescent="0.3">
      <c r="C6" s="51"/>
      <c r="D6" s="52"/>
      <c r="E6" s="52"/>
      <c r="F6" s="52"/>
      <c r="G6" s="53"/>
    </row>
    <row r="7" spans="1:8" ht="22.5" customHeight="1" x14ac:dyDescent="0.3">
      <c r="C7" s="29"/>
      <c r="D7" s="30"/>
      <c r="E7" s="30"/>
      <c r="F7" s="30"/>
      <c r="G7" s="31"/>
    </row>
    <row r="8" spans="1:8" ht="22.5" customHeight="1" x14ac:dyDescent="0.3">
      <c r="C8" s="51"/>
      <c r="D8" s="52"/>
      <c r="E8" s="52"/>
      <c r="F8" s="52"/>
      <c r="G8" s="53"/>
    </row>
    <row r="9" spans="1:8" ht="22.5" customHeight="1" x14ac:dyDescent="0.3">
      <c r="C9" s="54"/>
      <c r="D9" s="55"/>
      <c r="E9" s="55"/>
      <c r="F9" s="55"/>
      <c r="G9" s="56"/>
    </row>
    <row r="12" spans="1:8" ht="20.100000000000001" customHeight="1" x14ac:dyDescent="0.3">
      <c r="A12" s="28" t="s">
        <v>26</v>
      </c>
    </row>
    <row r="13" spans="1:8" x14ac:dyDescent="0.3">
      <c r="A13" s="5" t="s">
        <v>10</v>
      </c>
      <c r="G13" s="9">
        <v>761531.09</v>
      </c>
      <c r="H13" s="2" t="s">
        <v>4</v>
      </c>
    </row>
    <row r="14" spans="1:8" x14ac:dyDescent="0.3">
      <c r="A14" s="32" t="s">
        <v>31</v>
      </c>
      <c r="G14" s="9">
        <v>114584.22</v>
      </c>
      <c r="H14" s="2" t="s">
        <v>4</v>
      </c>
    </row>
    <row r="15" spans="1:8" x14ac:dyDescent="0.3">
      <c r="A15" s="5" t="s">
        <v>7</v>
      </c>
      <c r="G15" s="37" t="s">
        <v>47</v>
      </c>
    </row>
    <row r="16" spans="1:8" x14ac:dyDescent="0.3">
      <c r="A16" s="5" t="s">
        <v>49</v>
      </c>
      <c r="G16" s="38">
        <v>81</v>
      </c>
      <c r="H16" s="2" t="s">
        <v>2</v>
      </c>
    </row>
    <row r="17" spans="1:8" x14ac:dyDescent="0.3">
      <c r="A17" s="5" t="s">
        <v>1</v>
      </c>
      <c r="G17" s="12" t="s">
        <v>19</v>
      </c>
    </row>
    <row r="18" spans="1:8" ht="11.25" customHeight="1" x14ac:dyDescent="0.3">
      <c r="A18" s="5"/>
    </row>
    <row r="19" spans="1:8" x14ac:dyDescent="0.3">
      <c r="A19" s="5" t="s">
        <v>21</v>
      </c>
      <c r="G19" s="9">
        <f>G14*G16/100</f>
        <v>92813.218200000003</v>
      </c>
    </row>
    <row r="20" spans="1:8" ht="11.25" customHeight="1" x14ac:dyDescent="0.3">
      <c r="A20" s="5"/>
    </row>
    <row r="21" spans="1:8" x14ac:dyDescent="0.3">
      <c r="A21" s="11" t="s">
        <v>20</v>
      </c>
      <c r="G21" s="6"/>
      <c r="H21" s="2" t="s">
        <v>2</v>
      </c>
    </row>
    <row r="22" spans="1:8" ht="16.5" customHeight="1" x14ac:dyDescent="0.3">
      <c r="G22" s="27">
        <f>G19*G21/100</f>
        <v>0</v>
      </c>
    </row>
    <row r="23" spans="1:8" ht="11.25" customHeight="1" x14ac:dyDescent="0.3"/>
    <row r="24" spans="1:8" x14ac:dyDescent="0.3">
      <c r="A24" s="5" t="s">
        <v>25</v>
      </c>
      <c r="G24" s="9">
        <f>G19+G22</f>
        <v>92813.218200000003</v>
      </c>
      <c r="H24" s="2" t="s">
        <v>4</v>
      </c>
    </row>
    <row r="25" spans="1:8" x14ac:dyDescent="0.3">
      <c r="A25" s="5" t="s">
        <v>8</v>
      </c>
      <c r="G25" s="6"/>
      <c r="H25" s="2" t="s">
        <v>2</v>
      </c>
    </row>
    <row r="26" spans="1:8" x14ac:dyDescent="0.3">
      <c r="A26" s="5" t="s">
        <v>12</v>
      </c>
      <c r="G26" s="9">
        <f>G24*G25/100</f>
        <v>0</v>
      </c>
      <c r="H26" s="2" t="s">
        <v>4</v>
      </c>
    </row>
    <row r="27" spans="1:8" ht="11.25" customHeight="1" x14ac:dyDescent="0.3"/>
    <row r="28" spans="1:8" ht="20.100000000000001" customHeight="1" x14ac:dyDescent="0.3">
      <c r="A28" s="28" t="s">
        <v>39</v>
      </c>
    </row>
    <row r="29" spans="1:8" x14ac:dyDescent="0.3">
      <c r="A29" s="32" t="s">
        <v>50</v>
      </c>
      <c r="F29" s="13" t="s">
        <v>24</v>
      </c>
      <c r="G29" s="6"/>
      <c r="H29" s="2" t="s">
        <v>4</v>
      </c>
    </row>
    <row r="30" spans="1:8" ht="11.25" customHeight="1" x14ac:dyDescent="0.3"/>
    <row r="31" spans="1:8" hidden="1" outlineLevel="1" x14ac:dyDescent="0.3">
      <c r="A31" s="32" t="s">
        <v>34</v>
      </c>
      <c r="F31" s="13" t="s">
        <v>24</v>
      </c>
      <c r="G31" s="6"/>
      <c r="H31" s="2" t="s">
        <v>4</v>
      </c>
    </row>
    <row r="32" spans="1:8" ht="11.25" hidden="1" customHeight="1" outlineLevel="1" x14ac:dyDescent="0.3">
      <c r="G32" s="4"/>
    </row>
    <row r="33" spans="1:8" hidden="1" outlineLevel="1" x14ac:dyDescent="0.3">
      <c r="A33" s="32" t="s">
        <v>35</v>
      </c>
      <c r="F33" s="13" t="s">
        <v>24</v>
      </c>
      <c r="G33" s="6"/>
      <c r="H33" s="2" t="s">
        <v>4</v>
      </c>
    </row>
    <row r="34" spans="1:8" hidden="1" outlineLevel="1" x14ac:dyDescent="0.3">
      <c r="A34" s="32" t="s">
        <v>36</v>
      </c>
    </row>
    <row r="35" spans="1:8" ht="11.25" customHeight="1" collapsed="1" x14ac:dyDescent="0.3"/>
    <row r="36" spans="1:8" x14ac:dyDescent="0.3">
      <c r="A36" s="5" t="s">
        <v>11</v>
      </c>
      <c r="G36" s="9">
        <f>G29+G31+G33</f>
        <v>0</v>
      </c>
      <c r="H36" s="2" t="s">
        <v>4</v>
      </c>
    </row>
    <row r="37" spans="1:8" x14ac:dyDescent="0.3">
      <c r="A37" s="5" t="s">
        <v>9</v>
      </c>
      <c r="G37" s="6"/>
      <c r="H37" s="2" t="s">
        <v>2</v>
      </c>
    </row>
    <row r="38" spans="1:8" x14ac:dyDescent="0.3">
      <c r="A38" s="5" t="s">
        <v>13</v>
      </c>
      <c r="G38" s="9">
        <f>G36*G37/100</f>
        <v>0</v>
      </c>
      <c r="H38" s="2" t="s">
        <v>4</v>
      </c>
    </row>
    <row r="39" spans="1:8" x14ac:dyDescent="0.3">
      <c r="A39" s="5"/>
      <c r="G39" s="10"/>
    </row>
    <row r="40" spans="1:8" x14ac:dyDescent="0.3">
      <c r="A40" s="5" t="s">
        <v>30</v>
      </c>
      <c r="G40" s="9">
        <f>G24+G26+G36+G38</f>
        <v>92813.218200000003</v>
      </c>
      <c r="H40" s="2" t="s">
        <v>4</v>
      </c>
    </row>
    <row r="41" spans="1:8" x14ac:dyDescent="0.3">
      <c r="A41" s="5"/>
      <c r="G41" s="10"/>
    </row>
    <row r="42" spans="1:8" x14ac:dyDescent="0.3">
      <c r="A42" s="5"/>
      <c r="G42" s="10"/>
    </row>
    <row r="43" spans="1:8" x14ac:dyDescent="0.3">
      <c r="A43" s="5"/>
      <c r="G43" s="10"/>
    </row>
    <row r="44" spans="1:8" x14ac:dyDescent="0.3">
      <c r="A44" s="5"/>
      <c r="G44" s="10"/>
    </row>
    <row r="45" spans="1:8" x14ac:dyDescent="0.3">
      <c r="A45" s="5"/>
      <c r="G45" s="10"/>
    </row>
    <row r="46" spans="1:8" x14ac:dyDescent="0.3">
      <c r="A46" s="33" t="s">
        <v>37</v>
      </c>
    </row>
    <row r="47" spans="1:8" x14ac:dyDescent="0.3">
      <c r="A47" s="5" t="s">
        <v>10</v>
      </c>
      <c r="G47" s="9">
        <v>1776905.88</v>
      </c>
      <c r="H47" s="2" t="s">
        <v>4</v>
      </c>
    </row>
    <row r="48" spans="1:8" x14ac:dyDescent="0.3">
      <c r="A48" s="32" t="s">
        <v>42</v>
      </c>
      <c r="G48" s="9">
        <v>142412.32999999999</v>
      </c>
      <c r="H48" s="2" t="s">
        <v>4</v>
      </c>
    </row>
    <row r="49" spans="1:8" x14ac:dyDescent="0.3">
      <c r="A49" s="5" t="s">
        <v>7</v>
      </c>
      <c r="G49" s="37" t="s">
        <v>47</v>
      </c>
    </row>
    <row r="50" spans="1:8" x14ac:dyDescent="0.3">
      <c r="A50" s="5" t="s">
        <v>41</v>
      </c>
      <c r="G50" s="38">
        <v>100</v>
      </c>
      <c r="H50" s="2" t="s">
        <v>2</v>
      </c>
    </row>
    <row r="51" spans="1:8" x14ac:dyDescent="0.3">
      <c r="A51" s="5" t="s">
        <v>1</v>
      </c>
      <c r="G51" s="12" t="s">
        <v>19</v>
      </c>
    </row>
    <row r="52" spans="1:8" ht="11.25" customHeight="1" x14ac:dyDescent="0.3">
      <c r="A52" s="5"/>
    </row>
    <row r="53" spans="1:8" x14ac:dyDescent="0.3">
      <c r="A53" s="5" t="s">
        <v>21</v>
      </c>
      <c r="G53" s="9">
        <f>G48*G50/100</f>
        <v>142412.32999999999</v>
      </c>
    </row>
    <row r="54" spans="1:8" ht="11.25" customHeight="1" x14ac:dyDescent="0.3">
      <c r="A54" s="5"/>
    </row>
    <row r="55" spans="1:8" x14ac:dyDescent="0.3">
      <c r="A55" s="11" t="s">
        <v>20</v>
      </c>
      <c r="G55" s="6">
        <v>0</v>
      </c>
      <c r="H55" s="2" t="s">
        <v>2</v>
      </c>
    </row>
    <row r="56" spans="1:8" ht="16.5" customHeight="1" x14ac:dyDescent="0.3">
      <c r="G56" s="27">
        <f>G53*G55/100</f>
        <v>0</v>
      </c>
    </row>
    <row r="58" spans="1:8" x14ac:dyDescent="0.3">
      <c r="A58" s="5" t="s">
        <v>25</v>
      </c>
      <c r="G58" s="9">
        <f>G53+G56</f>
        <v>142412.32999999999</v>
      </c>
      <c r="H58" s="2" t="s">
        <v>4</v>
      </c>
    </row>
    <row r="59" spans="1:8" x14ac:dyDescent="0.3">
      <c r="A59" s="5" t="s">
        <v>8</v>
      </c>
      <c r="G59" s="6"/>
      <c r="H59" s="2" t="s">
        <v>2</v>
      </c>
    </row>
    <row r="60" spans="1:8" x14ac:dyDescent="0.3">
      <c r="A60" s="5" t="s">
        <v>12</v>
      </c>
      <c r="G60" s="9">
        <f>G58*G59/100</f>
        <v>0</v>
      </c>
      <c r="H60" s="2" t="s">
        <v>4</v>
      </c>
    </row>
    <row r="62" spans="1:8" x14ac:dyDescent="0.3">
      <c r="A62" s="33" t="s">
        <v>39</v>
      </c>
    </row>
    <row r="63" spans="1:8" x14ac:dyDescent="0.3">
      <c r="A63" s="32" t="s">
        <v>43</v>
      </c>
      <c r="B63" s="32"/>
      <c r="C63" s="32"/>
      <c r="D63" s="32"/>
      <c r="E63" s="32"/>
      <c r="F63" s="34" t="s">
        <v>24</v>
      </c>
      <c r="G63" s="35"/>
      <c r="H63" s="32" t="s">
        <v>4</v>
      </c>
    </row>
    <row r="64" spans="1:8" ht="8.25" customHeight="1" x14ac:dyDescent="0.3">
      <c r="A64" s="32"/>
      <c r="B64" s="32"/>
      <c r="C64" s="32"/>
      <c r="D64" s="32"/>
      <c r="E64" s="32"/>
      <c r="F64" s="32"/>
      <c r="G64" s="32"/>
      <c r="H64" s="32"/>
    </row>
    <row r="65" spans="1:9" x14ac:dyDescent="0.3">
      <c r="A65" s="32" t="s">
        <v>44</v>
      </c>
      <c r="B65" s="32"/>
      <c r="C65" s="32"/>
      <c r="D65" s="32"/>
      <c r="E65" s="32"/>
      <c r="F65" s="34" t="s">
        <v>24</v>
      </c>
      <c r="G65" s="35"/>
      <c r="H65" s="32" t="s">
        <v>4</v>
      </c>
    </row>
    <row r="66" spans="1:9" ht="8.25" customHeight="1" x14ac:dyDescent="0.3">
      <c r="A66" s="32"/>
      <c r="B66" s="32"/>
      <c r="C66" s="32"/>
      <c r="D66" s="32"/>
      <c r="E66" s="32"/>
      <c r="F66" s="32"/>
      <c r="G66" s="36"/>
      <c r="H66" s="32"/>
    </row>
    <row r="67" spans="1:9" x14ac:dyDescent="0.3">
      <c r="A67" s="32" t="s">
        <v>45</v>
      </c>
      <c r="B67" s="32"/>
      <c r="C67" s="32"/>
      <c r="D67" s="32"/>
      <c r="E67" s="32"/>
      <c r="F67" s="34" t="s">
        <v>24</v>
      </c>
      <c r="G67" s="35"/>
      <c r="H67" s="32" t="s">
        <v>4</v>
      </c>
    </row>
    <row r="68" spans="1:9" ht="8.25" customHeight="1" x14ac:dyDescent="0.3">
      <c r="A68" s="32" t="s">
        <v>36</v>
      </c>
      <c r="B68" s="32"/>
      <c r="C68" s="32"/>
      <c r="D68" s="32"/>
      <c r="E68" s="32"/>
      <c r="F68" s="32"/>
      <c r="G68" s="32"/>
      <c r="H68" s="32"/>
    </row>
    <row r="69" spans="1:9" ht="16.5" customHeight="1" x14ac:dyDescent="0.3">
      <c r="A69" s="32" t="s">
        <v>46</v>
      </c>
      <c r="B69" s="32"/>
      <c r="C69" s="32"/>
      <c r="D69" s="32"/>
      <c r="E69" s="32"/>
      <c r="F69" s="34" t="s">
        <v>24</v>
      </c>
      <c r="G69" s="35"/>
      <c r="H69" s="32" t="s">
        <v>4</v>
      </c>
    </row>
    <row r="70" spans="1:9" ht="8.25" customHeight="1" x14ac:dyDescent="0.3">
      <c r="A70" s="32"/>
      <c r="B70" s="32"/>
      <c r="C70" s="32"/>
      <c r="D70" s="32"/>
      <c r="E70" s="32"/>
      <c r="F70" s="32"/>
      <c r="G70" s="32"/>
      <c r="H70" s="32"/>
    </row>
    <row r="71" spans="1:9" ht="16.5" customHeight="1" x14ac:dyDescent="0.3">
      <c r="A71" s="32" t="s">
        <v>51</v>
      </c>
      <c r="B71" s="32"/>
      <c r="C71" s="32"/>
      <c r="D71" s="32"/>
      <c r="E71" s="32"/>
      <c r="F71" s="34" t="s">
        <v>24</v>
      </c>
      <c r="G71" s="42"/>
      <c r="H71" s="32" t="s">
        <v>4</v>
      </c>
    </row>
    <row r="72" spans="1:9" ht="16.5" customHeight="1" x14ac:dyDescent="0.3">
      <c r="A72" s="26"/>
    </row>
    <row r="73" spans="1:9" x14ac:dyDescent="0.3">
      <c r="A73" s="5" t="s">
        <v>11</v>
      </c>
      <c r="G73" s="9">
        <f>G63+G65+G67+G69+G71</f>
        <v>0</v>
      </c>
      <c r="H73" s="2" t="s">
        <v>4</v>
      </c>
    </row>
    <row r="74" spans="1:9" x14ac:dyDescent="0.3">
      <c r="A74" s="5" t="s">
        <v>9</v>
      </c>
      <c r="G74" s="35"/>
      <c r="H74" s="2" t="s">
        <v>2</v>
      </c>
    </row>
    <row r="75" spans="1:9" x14ac:dyDescent="0.3">
      <c r="A75" s="5" t="s">
        <v>13</v>
      </c>
      <c r="G75" s="9">
        <f>G73*G74/100</f>
        <v>0</v>
      </c>
      <c r="H75" s="2" t="s">
        <v>4</v>
      </c>
    </row>
    <row r="76" spans="1:9" x14ac:dyDescent="0.3">
      <c r="A76" s="5"/>
      <c r="G76" s="10"/>
    </row>
    <row r="77" spans="1:9" x14ac:dyDescent="0.3">
      <c r="A77" s="5" t="s">
        <v>30</v>
      </c>
      <c r="G77" s="9">
        <f>G58+G60+G73+G75</f>
        <v>142412.32999999999</v>
      </c>
      <c r="H77" s="2" t="s">
        <v>4</v>
      </c>
    </row>
    <row r="78" spans="1:9" x14ac:dyDescent="0.3">
      <c r="A78" s="5"/>
      <c r="G78" s="10"/>
    </row>
    <row r="79" spans="1:9" ht="17.25" thickBot="1" x14ac:dyDescent="0.35">
      <c r="A79" s="5"/>
      <c r="G79" s="10"/>
    </row>
    <row r="80" spans="1:9" s="18" customFormat="1" ht="21" customHeight="1" x14ac:dyDescent="0.3">
      <c r="A80" s="14" t="s">
        <v>14</v>
      </c>
      <c r="B80" s="15"/>
      <c r="C80" s="15"/>
      <c r="D80" s="15"/>
      <c r="E80" s="15"/>
      <c r="F80" s="16"/>
      <c r="G80" s="17">
        <f>G24+G26+G36+G38+G58+G60+G73+G75</f>
        <v>235225.54819999999</v>
      </c>
      <c r="H80" s="18" t="s">
        <v>4</v>
      </c>
      <c r="I80" s="2"/>
    </row>
    <row r="81" spans="1:8" s="18" customFormat="1" ht="21" customHeight="1" x14ac:dyDescent="0.25">
      <c r="A81" s="19" t="s">
        <v>16</v>
      </c>
      <c r="F81" s="20"/>
      <c r="G81" s="21">
        <f>G80*0.19</f>
        <v>44692.854158000002</v>
      </c>
      <c r="H81" s="18" t="s">
        <v>4</v>
      </c>
    </row>
    <row r="82" spans="1:8" s="18" customFormat="1" ht="21" customHeight="1" thickBot="1" x14ac:dyDescent="0.3">
      <c r="A82" s="22" t="s">
        <v>15</v>
      </c>
      <c r="B82" s="23"/>
      <c r="C82" s="23"/>
      <c r="D82" s="23"/>
      <c r="E82" s="23"/>
      <c r="F82" s="24"/>
      <c r="G82" s="25">
        <f>G80+G81</f>
        <v>279918.40235799999</v>
      </c>
      <c r="H82" s="18" t="s">
        <v>4</v>
      </c>
    </row>
    <row r="83" spans="1:8" x14ac:dyDescent="0.3">
      <c r="A83" s="5"/>
      <c r="G83" s="10"/>
    </row>
    <row r="84" spans="1:8" ht="20.100000000000001" customHeight="1" x14ac:dyDescent="0.3">
      <c r="A84" s="28" t="s">
        <v>40</v>
      </c>
    </row>
    <row r="85" spans="1:8" x14ac:dyDescent="0.3">
      <c r="A85" s="26" t="s">
        <v>27</v>
      </c>
      <c r="G85" s="6"/>
      <c r="H85" s="2" t="s">
        <v>3</v>
      </c>
    </row>
    <row r="86" spans="1:8" x14ac:dyDescent="0.3">
      <c r="A86" s="11"/>
      <c r="G86" s="9">
        <f>15*G85</f>
        <v>0</v>
      </c>
      <c r="H86" s="2" t="s">
        <v>4</v>
      </c>
    </row>
    <row r="87" spans="1:8" ht="9" customHeight="1" x14ac:dyDescent="0.3"/>
    <row r="88" spans="1:8" x14ac:dyDescent="0.3">
      <c r="A88" s="26" t="s">
        <v>28</v>
      </c>
      <c r="G88" s="6"/>
      <c r="H88" s="2" t="s">
        <v>3</v>
      </c>
    </row>
    <row r="89" spans="1:8" x14ac:dyDescent="0.3">
      <c r="A89" s="11"/>
      <c r="G89" s="9">
        <f>20*G88</f>
        <v>0</v>
      </c>
      <c r="H89" s="2" t="s">
        <v>4</v>
      </c>
    </row>
    <row r="90" spans="1:8" ht="9" customHeight="1" x14ac:dyDescent="0.3"/>
    <row r="91" spans="1:8" x14ac:dyDescent="0.3">
      <c r="A91" s="26" t="s">
        <v>29</v>
      </c>
      <c r="G91" s="6"/>
      <c r="H91" s="2" t="s">
        <v>3</v>
      </c>
    </row>
    <row r="92" spans="1:8" x14ac:dyDescent="0.3">
      <c r="G92" s="9">
        <f>30*G91</f>
        <v>0</v>
      </c>
      <c r="H92" s="2" t="s">
        <v>4</v>
      </c>
    </row>
    <row r="93" spans="1:8" x14ac:dyDescent="0.3">
      <c r="A93" s="5"/>
      <c r="G93" s="10"/>
    </row>
    <row r="94" spans="1:8" x14ac:dyDescent="0.3">
      <c r="A94" s="5" t="s">
        <v>22</v>
      </c>
      <c r="G94" s="9">
        <f>G86+G89+G92</f>
        <v>0</v>
      </c>
      <c r="H94" s="2" t="s">
        <v>4</v>
      </c>
    </row>
    <row r="95" spans="1:8" x14ac:dyDescent="0.3">
      <c r="A95" s="5" t="s">
        <v>32</v>
      </c>
      <c r="G95" s="9">
        <f>G25/100*G94</f>
        <v>0</v>
      </c>
      <c r="H95" s="2" t="s">
        <v>4</v>
      </c>
    </row>
    <row r="96" spans="1:8" x14ac:dyDescent="0.3">
      <c r="A96" s="5" t="s">
        <v>16</v>
      </c>
      <c r="G96" s="9">
        <f>0.19*(G94+G95)</f>
        <v>0</v>
      </c>
      <c r="H96" s="2" t="s">
        <v>4</v>
      </c>
    </row>
    <row r="97" spans="1:8" x14ac:dyDescent="0.3">
      <c r="A97" s="5" t="s">
        <v>23</v>
      </c>
      <c r="G97" s="9">
        <f>G94+G95+G96</f>
        <v>0</v>
      </c>
      <c r="H97" s="2" t="s">
        <v>4</v>
      </c>
    </row>
    <row r="98" spans="1:8" x14ac:dyDescent="0.3">
      <c r="A98" s="5"/>
      <c r="G98" s="10"/>
    </row>
    <row r="99" spans="1:8" x14ac:dyDescent="0.3">
      <c r="A99" s="33" t="s">
        <v>38</v>
      </c>
    </row>
    <row r="100" spans="1:8" x14ac:dyDescent="0.3">
      <c r="A100" s="32" t="s">
        <v>27</v>
      </c>
      <c r="G100" s="6"/>
      <c r="H100" s="2" t="s">
        <v>3</v>
      </c>
    </row>
    <row r="101" spans="1:8" x14ac:dyDescent="0.3">
      <c r="A101" s="11"/>
      <c r="G101" s="9">
        <f>15*G100</f>
        <v>0</v>
      </c>
      <c r="H101" s="2" t="s">
        <v>4</v>
      </c>
    </row>
    <row r="102" spans="1:8" ht="9" customHeight="1" x14ac:dyDescent="0.3"/>
    <row r="103" spans="1:8" x14ac:dyDescent="0.3">
      <c r="A103" s="32" t="s">
        <v>28</v>
      </c>
      <c r="G103" s="6"/>
      <c r="H103" s="2" t="s">
        <v>3</v>
      </c>
    </row>
    <row r="104" spans="1:8" x14ac:dyDescent="0.3">
      <c r="A104" s="11"/>
      <c r="G104" s="9">
        <f>20*G103</f>
        <v>0</v>
      </c>
      <c r="H104" s="2" t="s">
        <v>4</v>
      </c>
    </row>
    <row r="105" spans="1:8" ht="9" customHeight="1" x14ac:dyDescent="0.3"/>
    <row r="106" spans="1:8" x14ac:dyDescent="0.3">
      <c r="A106" s="32" t="s">
        <v>29</v>
      </c>
      <c r="G106" s="6"/>
      <c r="H106" s="2" t="s">
        <v>3</v>
      </c>
    </row>
    <row r="107" spans="1:8" x14ac:dyDescent="0.3">
      <c r="G107" s="9">
        <f>30*G106</f>
        <v>0</v>
      </c>
      <c r="H107" s="2" t="s">
        <v>4</v>
      </c>
    </row>
    <row r="108" spans="1:8" x14ac:dyDescent="0.3">
      <c r="A108" s="5"/>
      <c r="G108" s="10"/>
    </row>
    <row r="109" spans="1:8" x14ac:dyDescent="0.3">
      <c r="A109" s="5" t="s">
        <v>22</v>
      </c>
      <c r="G109" s="9">
        <f>G101+G104+G107</f>
        <v>0</v>
      </c>
      <c r="H109" s="2" t="s">
        <v>4</v>
      </c>
    </row>
    <row r="110" spans="1:8" x14ac:dyDescent="0.3">
      <c r="A110" s="5" t="s">
        <v>33</v>
      </c>
      <c r="G110" s="9">
        <f>G59/100*G109</f>
        <v>0</v>
      </c>
      <c r="H110" s="2" t="s">
        <v>4</v>
      </c>
    </row>
    <row r="111" spans="1:8" x14ac:dyDescent="0.3">
      <c r="A111" s="5" t="s">
        <v>16</v>
      </c>
      <c r="G111" s="9">
        <f>0.19*(G109+G110)</f>
        <v>0</v>
      </c>
      <c r="H111" s="2" t="s">
        <v>4</v>
      </c>
    </row>
    <row r="112" spans="1:8" x14ac:dyDescent="0.3">
      <c r="A112" s="5" t="s">
        <v>23</v>
      </c>
      <c r="G112" s="9">
        <f>G109+G110+G111</f>
        <v>0</v>
      </c>
      <c r="H112" s="2" t="s">
        <v>4</v>
      </c>
    </row>
    <row r="113" spans="1:7" x14ac:dyDescent="0.3">
      <c r="A113" s="5"/>
      <c r="G113" s="10"/>
    </row>
    <row r="114" spans="1:7" x14ac:dyDescent="0.3">
      <c r="A114" s="32" t="s">
        <v>48</v>
      </c>
      <c r="B114" s="32"/>
      <c r="C114" s="32"/>
      <c r="D114" s="32"/>
      <c r="E114" s="32"/>
      <c r="F114" s="32"/>
      <c r="G114" s="10"/>
    </row>
    <row r="115" spans="1:7" x14ac:dyDescent="0.3">
      <c r="A115" s="57"/>
      <c r="B115" s="58"/>
      <c r="C115" s="58"/>
      <c r="D115" s="58"/>
      <c r="E115" s="58"/>
      <c r="F115" s="58"/>
      <c r="G115" s="59"/>
    </row>
    <row r="116" spans="1:7" x14ac:dyDescent="0.3">
      <c r="A116" s="39"/>
      <c r="B116" s="40"/>
      <c r="C116" s="40"/>
      <c r="D116" s="40"/>
      <c r="E116" s="40"/>
      <c r="F116" s="40"/>
      <c r="G116" s="41"/>
    </row>
    <row r="117" spans="1:7" x14ac:dyDescent="0.3">
      <c r="A117" s="39"/>
      <c r="B117" s="40"/>
      <c r="C117" s="40"/>
      <c r="D117" s="40"/>
      <c r="E117" s="40"/>
      <c r="F117" s="40"/>
      <c r="G117" s="41"/>
    </row>
    <row r="118" spans="1:7" x14ac:dyDescent="0.3">
      <c r="A118" s="60"/>
      <c r="B118" s="61"/>
      <c r="C118" s="61"/>
      <c r="D118" s="61"/>
      <c r="E118" s="61"/>
      <c r="F118" s="61"/>
      <c r="G118" s="62"/>
    </row>
    <row r="119" spans="1:7" x14ac:dyDescent="0.3">
      <c r="A119" s="63"/>
      <c r="B119" s="64"/>
      <c r="C119" s="64"/>
      <c r="D119" s="64"/>
      <c r="E119" s="64"/>
      <c r="F119" s="64"/>
      <c r="G119" s="65"/>
    </row>
    <row r="120" spans="1:7" x14ac:dyDescent="0.3">
      <c r="A120" s="5"/>
      <c r="G120" s="10"/>
    </row>
    <row r="121" spans="1:7" ht="46.5" customHeight="1" x14ac:dyDescent="0.3">
      <c r="A121" s="7"/>
      <c r="B121" s="8"/>
      <c r="C121" s="43"/>
      <c r="D121" s="44"/>
      <c r="E121" s="44"/>
      <c r="F121" s="44"/>
      <c r="G121" s="45"/>
    </row>
    <row r="122" spans="1:7" x14ac:dyDescent="0.3">
      <c r="A122" s="3" t="s">
        <v>5</v>
      </c>
      <c r="B122" s="3"/>
      <c r="C122" s="3" t="s">
        <v>6</v>
      </c>
    </row>
  </sheetData>
  <sheetProtection algorithmName="SHA-512" hashValue="7L8qt3GtB6JWL84AW/4EuV4eRsEPxK3mX/wSghfGI296p9QGbQb16/Umr3B/SiCR1KT9YGpfLg8KPL5B8SJmIg==" saltValue="BGWCmGY+KSiitjNsU6qMVg==" spinCount="100000" sheet="1" objects="1" scenarios="1"/>
  <mergeCells count="10">
    <mergeCell ref="C121:G121"/>
    <mergeCell ref="A2:H2"/>
    <mergeCell ref="A3:H3"/>
    <mergeCell ref="C5:G5"/>
    <mergeCell ref="C6:G6"/>
    <mergeCell ref="C8:G8"/>
    <mergeCell ref="C9:G9"/>
    <mergeCell ref="A115:G115"/>
    <mergeCell ref="A118:G118"/>
    <mergeCell ref="A119:G11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&amp;L&amp;"Arial Narrow,Standard"&amp;10Umgestaltung Zentralhaltestelle Demianiplatz Görlitz
Verhandlungsverfahren gem. § 17 VgV
Objektplanung Freianlagen und Objektplanung Verkehrsanlagen&amp;R&amp;"Arial Narrow,Standard"&amp;10Anl. 12 _ Honorarformblatt</oddHeader>
    <oddFooter>&amp;C&amp;"Arial Narrow,Standard"&amp;10Seite &amp;P/&amp;N</oddFooter>
  </headerFooter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Helgrid</cp:lastModifiedBy>
  <cp:lastPrinted>2024-12-11T08:43:34Z</cp:lastPrinted>
  <dcterms:created xsi:type="dcterms:W3CDTF">2019-06-19T12:17:42Z</dcterms:created>
  <dcterms:modified xsi:type="dcterms:W3CDTF">2024-12-11T08:43:40Z</dcterms:modified>
</cp:coreProperties>
</file>