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0 VgV GHT Görlitz Interim\05_GHT-V5-TWP\V5-2_Bekanntmachung_final\02_Anlagen final\"/>
    </mc:Choice>
  </mc:AlternateContent>
  <xr:revisionPtr revIDLastSave="0" documentId="13_ncr:1_{B933360C-0A03-41FF-BD3C-D4BA26AA408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Honorar OPL G-I" sheetId="1" r:id="rId1"/>
  </sheets>
  <definedNames>
    <definedName name="_xlnm.Print_Area" localSheetId="0">'Honorar OPL G-I'!$A$1:$H$63</definedName>
    <definedName name="_xlnm.Print_Titles" localSheetId="0">'Honorar OPL G-I'!$1:$1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7" i="1" s="1"/>
  <c r="G54" i="1" l="1"/>
  <c r="G51" i="1"/>
  <c r="G48" i="1"/>
  <c r="G19" i="1"/>
  <c r="G56" i="1" l="1"/>
  <c r="G57" i="1" s="1"/>
  <c r="G22" i="1"/>
  <c r="G25" i="1" l="1"/>
  <c r="G27" i="1" s="1"/>
  <c r="G29" i="1" s="1"/>
  <c r="G41" i="1" s="1"/>
  <c r="G58" i="1"/>
  <c r="G59" i="1" s="1"/>
  <c r="G39" i="1" l="1"/>
  <c r="G42" i="1"/>
  <c r="G43" i="1" s="1"/>
</calcChain>
</file>

<file path=xl/sharedStrings.xml><?xml version="1.0" encoding="utf-8"?>
<sst xmlns="http://schemas.openxmlformats.org/spreadsheetml/2006/main" count="67" uniqueCount="42">
  <si>
    <t>Bieter:</t>
  </si>
  <si>
    <t>Honorarsatz:</t>
  </si>
  <si>
    <t>v.H.</t>
  </si>
  <si>
    <t>Besondere Leistungen: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</si>
  <si>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</si>
  <si>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</si>
  <si>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</si>
  <si>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</si>
  <si>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</si>
  <si>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</si>
  <si>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</si>
  <si>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</si>
  <si>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</si>
  <si>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</si>
  <si>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</si>
  <si>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</si>
  <si>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</si>
  <si>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</si>
  <si>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</si>
  <si>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</si>
  <si>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</si>
  <si>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</si>
  <si>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</si>
  <si>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</si>
  <si>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III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</si>
  <si>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</si>
  <si>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</si>
  <si>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</si>
  <si>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</si>
  <si>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t>Basishonorarsatz</t>
  </si>
  <si>
    <t>Grundhonorar netto, 100% gemäß § 40 HOAI 2021:</t>
  </si>
  <si>
    <r>
      <t>zzgl. NK</t>
    </r>
    <r>
      <rPr>
        <sz val="11"/>
        <color theme="1"/>
        <rFont val="Arial Narrow"/>
        <family val="2"/>
      </rPr>
      <t xml:space="preserve"> (NK aus GL)</t>
    </r>
  </si>
  <si>
    <t>Grundleistungen Fachplanung Tragwerksplanung</t>
  </si>
  <si>
    <t>1) Ingenieurtechnische Kontrolle der Ausführung des Tragwerks</t>
  </si>
  <si>
    <t>Stundensätze (netto) Fachplanung Tragwerksplanung:</t>
  </si>
  <si>
    <t>Honorarformblatt</t>
  </si>
  <si>
    <t>Fachplanung Tragwerksplanung</t>
  </si>
  <si>
    <t>TWP</t>
  </si>
  <si>
    <t>beabsichtigter Leistungsumfang (LP 2-6)</t>
  </si>
  <si>
    <t xml:space="preserve">Ausbau Bestandsgebäude zu Mehrzweckräumen 
Alter Güterbahnhof Görlitz
Offenes Verfahren gem. § 15 VgV Fachplanung Tragwerksplanung                                            </t>
  </si>
  <si>
    <r>
      <t xml:space="preserve">pauschaler </t>
    </r>
    <r>
      <rPr>
        <b/>
        <sz val="11"/>
        <color rgb="FF0070C0"/>
        <rFont val="Arial Narrow"/>
        <family val="2"/>
      </rPr>
      <t>Umbauzuschlag</t>
    </r>
    <r>
      <rPr>
        <sz val="11"/>
        <color rgb="FF0070C0"/>
        <rFont val="Arial Narrow"/>
        <family val="2"/>
      </rPr>
      <t xml:space="preserve"> auf das ermittelte Honorar für Grundleistungen</t>
    </r>
  </si>
  <si>
    <t>Honorarsumme GL + BL inkl. NK, Ansatz für Wertungssumme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</si>
</sst>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i/>
      <sz val="11"/>
      <color theme="0" tint="-0.1499984740745262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rgb="FF0070C0"/>
      <name val="Arial Narrow"/>
      <family val="2"/>
    </font>
    <font>
      <sz val="11"/>
      <color rgb="FF0070C0"/>
      <name val="Arial Narrow"/>
      <family val="2"/>
    </font>
    <font>
      <b/>
      <u/>
      <sz val="12"/>
      <color rgb="FF0070C0"/>
      <name val="Arial Narrow"/>
      <family val="2"/>
    </font>
    <font>
      <i/>
      <sz val="11"/>
      <color rgb="FFC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3" tint="0.39997558519241921"/>
      <name val="Arial Narrow"/>
      <family val="2"/>
    </font>
    <font>
      <b/>
      <sz val="22"/>
      <color rgb="FF0070C0"/>
      <name val="Arial Narrow"/>
      <family val="2"/>
    </font>
    <font>
      <i/>
      <sz val="11"/>
      <color rgb="FF0070C0"/>
      <name val="Arial Narrow"/>
      <family val="2"/>
    </font>
    <font>
      <b/>
      <i/>
      <sz val="11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2" borderId="1" xfId="0" applyNumberFormat="1" applyFont="1" applyFill="1" applyBorder="1" applyProtection="1">
      <protection locked="0"/>
    </xf>
    <xf numFmtId="165" fontId="6" fillId="0" borderId="0" xfId="0" applyNumberFormat="1" applyFont="1"/>
    <xf numFmtId="0" fontId="9" fillId="0" borderId="16" xfId="0" applyFont="1" applyBorder="1"/>
    <xf numFmtId="0" fontId="9" fillId="0" borderId="0" xfId="0" applyFont="1"/>
    <xf numFmtId="0" fontId="8" fillId="0" borderId="17" xfId="0" applyFont="1" applyBorder="1"/>
    <xf numFmtId="0" fontId="8" fillId="0" borderId="18" xfId="0" applyFont="1" applyBorder="1"/>
    <xf numFmtId="0" fontId="9" fillId="0" borderId="19" xfId="0" applyFont="1" applyBorder="1"/>
    <xf numFmtId="0" fontId="1" fillId="0" borderId="0" xfId="0" applyFont="1"/>
    <xf numFmtId="165" fontId="11" fillId="0" borderId="0" xfId="0" applyNumberFormat="1" applyFont="1"/>
    <xf numFmtId="0" fontId="11" fillId="0" borderId="0" xfId="0" applyFont="1"/>
    <xf numFmtId="165" fontId="6" fillId="0" borderId="1" xfId="0" applyNumberFormat="1" applyFont="1" applyBorder="1"/>
    <xf numFmtId="4" fontId="2" fillId="0" borderId="1" xfId="0" applyNumberFormat="1" applyFont="1" applyBorder="1"/>
    <xf numFmtId="4" fontId="1" fillId="2" borderId="1" xfId="0" applyNumberFormat="1" applyFont="1" applyFill="1" applyBorder="1" applyProtection="1">
      <protection locked="0"/>
    </xf>
    <xf numFmtId="4" fontId="1" fillId="0" borderId="1" xfId="0" applyNumberFormat="1" applyFont="1" applyBorder="1"/>
    <xf numFmtId="165" fontId="9" fillId="0" borderId="0" xfId="0" applyNumberFormat="1" applyFont="1"/>
    <xf numFmtId="0" fontId="1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165" fontId="10" fillId="0" borderId="20" xfId="0" applyNumberFormat="1" applyFont="1" applyBorder="1"/>
    <xf numFmtId="165" fontId="10" fillId="0" borderId="21" xfId="0" applyNumberFormat="1" applyFont="1" applyBorder="1"/>
    <xf numFmtId="0" fontId="5" fillId="0" borderId="15" xfId="0" applyFont="1" applyBorder="1"/>
    <xf numFmtId="0" fontId="1" fillId="0" borderId="16" xfId="0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0" fontId="5" fillId="0" borderId="17" xfId="0" applyFont="1" applyBorder="1"/>
    <xf numFmtId="0" fontId="5" fillId="0" borderId="18" xfId="0" applyFont="1" applyBorder="1"/>
    <xf numFmtId="0" fontId="1" fillId="0" borderId="19" xfId="0" applyFont="1" applyBorder="1"/>
    <xf numFmtId="0" fontId="16" fillId="0" borderId="0" xfId="0" applyFont="1" applyAlignment="1">
      <alignment vertical="center"/>
    </xf>
    <xf numFmtId="165" fontId="17" fillId="0" borderId="0" xfId="0" applyNumberFormat="1" applyFont="1"/>
    <xf numFmtId="0" fontId="1" fillId="0" borderId="0" xfId="0" applyFont="1" applyAlignment="1">
      <alignment horizontal="right"/>
    </xf>
    <xf numFmtId="49" fontId="18" fillId="0" borderId="0" xfId="1" applyNumberFormat="1" applyFont="1" applyAlignment="1">
      <alignment wrapText="1"/>
    </xf>
    <xf numFmtId="0" fontId="19" fillId="0" borderId="0" xfId="0" applyFont="1" applyAlignment="1">
      <alignment wrapText="1"/>
    </xf>
    <xf numFmtId="49" fontId="18" fillId="0" borderId="0" xfId="1" applyNumberFormat="1" applyFont="1" applyAlignment="1">
      <alignment horizontal="right" wrapText="1"/>
    </xf>
    <xf numFmtId="0" fontId="21" fillId="3" borderId="25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165" fontId="22" fillId="0" borderId="1" xfId="0" applyNumberFormat="1" applyFont="1" applyBorder="1"/>
    <xf numFmtId="165" fontId="23" fillId="0" borderId="1" xfId="0" applyNumberFormat="1" applyFont="1" applyBorder="1"/>
    <xf numFmtId="0" fontId="22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right" wrapText="1"/>
    </xf>
    <xf numFmtId="165" fontId="13" fillId="3" borderId="22" xfId="0" applyNumberFormat="1" applyFont="1" applyFill="1" applyBorder="1"/>
    <xf numFmtId="165" fontId="12" fillId="3" borderId="22" xfId="0" applyNumberFormat="1" applyFont="1" applyFill="1" applyBorder="1"/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left" wrapText="1"/>
      <protection locked="0"/>
    </xf>
    <xf numFmtId="49" fontId="18" fillId="0" borderId="0" xfId="1" applyNumberFormat="1" applyFont="1" applyAlignment="1">
      <alignment wrapText="1"/>
    </xf>
    <xf numFmtId="0" fontId="19" fillId="0" borderId="0" xfId="0" applyFont="1" applyAlignment="1">
      <alignment wrapText="1"/>
    </xf>
    <xf numFmtId="49" fontId="18" fillId="0" borderId="0" xfId="1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0" fontId="20" fillId="0" borderId="23" xfId="0" applyFont="1" applyBorder="1" applyAlignment="1">
      <alignment vertical="center" wrapText="1"/>
    </xf>
    <xf numFmtId="0" fontId="0" fillId="0" borderId="24" xfId="0" applyBorder="1" applyAlignment="1">
      <alignment wrapText="1"/>
    </xf>
    <xf numFmtId="49" fontId="7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view="pageLayout" zoomScaleNormal="100" zoomScaleSheetLayoutView="100" workbookViewId="0">
      <selection activeCell="A62" sqref="A62"/>
    </sheetView>
  </sheetViews>
  <sheetFormatPr baseColWidth="10" defaultRowHeight="16.5" x14ac:dyDescent="0.3"/>
  <cols>
    <col min="1" max="1" width="16.28515625" style="1" customWidth="1"/>
    <col min="2" max="2" width="3.140625" style="1" customWidth="1"/>
    <col min="3" max="3" width="21" style="1" bestFit="1" customWidth="1"/>
    <col min="4" max="4" width="1.42578125" style="1" customWidth="1"/>
    <col min="5" max="5" width="26.7109375" style="1" customWidth="1"/>
    <col min="6" max="6" width="5.28515625" style="1" bestFit="1" customWidth="1"/>
    <col min="7" max="7" width="15.5703125" style="1" bestFit="1" customWidth="1"/>
    <col min="8" max="8" width="3.85546875" style="1" bestFit="1" customWidth="1"/>
    <col min="9" max="9" width="12.5703125" style="1" bestFit="1" customWidth="1"/>
    <col min="10" max="10" width="12.5703125" style="1" customWidth="1"/>
    <col min="11" max="16384" width="11.42578125" style="1"/>
  </cols>
  <sheetData>
    <row r="1" spans="1:10" ht="50.1" customHeight="1" x14ac:dyDescent="0.3">
      <c r="A1" s="50" t="s">
        <v>39</v>
      </c>
      <c r="B1" s="51"/>
      <c r="C1" s="51"/>
      <c r="D1" s="51"/>
      <c r="E1" s="51"/>
      <c r="F1" s="52" t="s">
        <v>35</v>
      </c>
      <c r="G1" s="53"/>
    </row>
    <row r="2" spans="1:10" ht="16.5" customHeight="1" x14ac:dyDescent="0.3">
      <c r="A2" s="34"/>
      <c r="B2" s="35"/>
      <c r="C2" s="35"/>
      <c r="D2" s="35"/>
      <c r="E2" s="35"/>
      <c r="F2" s="36"/>
      <c r="G2" s="44"/>
    </row>
    <row r="3" spans="1:10" ht="35.25" customHeight="1" x14ac:dyDescent="0.3">
      <c r="A3" s="62" t="s">
        <v>16</v>
      </c>
      <c r="B3" s="63"/>
      <c r="C3" s="63"/>
      <c r="D3" s="63"/>
      <c r="E3" s="63"/>
      <c r="F3" s="63"/>
      <c r="G3" s="63"/>
      <c r="H3" s="63"/>
    </row>
    <row r="4" spans="1:10" ht="30.75" customHeight="1" x14ac:dyDescent="0.3">
      <c r="A4" s="62" t="s">
        <v>17</v>
      </c>
      <c r="B4" s="62"/>
      <c r="C4" s="62"/>
      <c r="D4" s="62"/>
      <c r="E4" s="62"/>
      <c r="F4" s="62"/>
      <c r="G4" s="62"/>
      <c r="H4" s="62"/>
    </row>
    <row r="6" spans="1:10" ht="22.5" customHeight="1" x14ac:dyDescent="0.3">
      <c r="A6" s="1" t="s">
        <v>0</v>
      </c>
      <c r="C6" s="64"/>
      <c r="D6" s="65"/>
      <c r="E6" s="65"/>
      <c r="F6" s="65"/>
      <c r="G6" s="66"/>
      <c r="I6" s="13"/>
      <c r="J6" s="12"/>
    </row>
    <row r="7" spans="1:10" ht="22.5" customHeight="1" x14ac:dyDescent="0.3">
      <c r="C7" s="47"/>
      <c r="D7" s="48"/>
      <c r="E7" s="48"/>
      <c r="F7" s="48"/>
      <c r="G7" s="49"/>
      <c r="I7" s="13"/>
      <c r="J7" s="12"/>
    </row>
    <row r="8" spans="1:10" ht="22.5" customHeight="1" x14ac:dyDescent="0.3">
      <c r="C8" s="47"/>
      <c r="D8" s="48"/>
      <c r="E8" s="48"/>
      <c r="F8" s="48"/>
      <c r="G8" s="49"/>
      <c r="I8" s="13"/>
      <c r="J8" s="12"/>
    </row>
    <row r="9" spans="1:10" ht="22.5" customHeight="1" x14ac:dyDescent="0.3">
      <c r="C9" s="57"/>
      <c r="D9" s="58"/>
      <c r="E9" s="58"/>
      <c r="F9" s="58"/>
      <c r="G9" s="59"/>
      <c r="I9" s="13"/>
      <c r="J9" s="12"/>
    </row>
    <row r="10" spans="1:10" x14ac:dyDescent="0.3">
      <c r="I10" s="13"/>
      <c r="J10" s="12"/>
    </row>
    <row r="11" spans="1:10" ht="42" customHeight="1" x14ac:dyDescent="0.3">
      <c r="A11" s="60" t="s">
        <v>36</v>
      </c>
      <c r="B11" s="61"/>
      <c r="C11" s="61"/>
      <c r="D11" s="61"/>
      <c r="E11" s="61"/>
      <c r="F11" s="61"/>
      <c r="G11" s="37" t="s">
        <v>37</v>
      </c>
      <c r="I11" s="13"/>
      <c r="J11" s="12"/>
    </row>
    <row r="12" spans="1:10" s="11" customFormat="1" x14ac:dyDescent="0.3">
      <c r="A12" s="31" t="s">
        <v>32</v>
      </c>
    </row>
    <row r="13" spans="1:10" s="11" customFormat="1" x14ac:dyDescent="0.3">
      <c r="A13" s="3" t="s">
        <v>11</v>
      </c>
      <c r="G13" s="39">
        <v>2066214.2</v>
      </c>
      <c r="H13" s="11" t="s">
        <v>5</v>
      </c>
    </row>
    <row r="14" spans="1:10" s="11" customFormat="1" x14ac:dyDescent="0.3">
      <c r="A14" s="11" t="s">
        <v>30</v>
      </c>
      <c r="G14" s="39">
        <v>135970.67000000001</v>
      </c>
      <c r="H14" s="11" t="s">
        <v>5</v>
      </c>
      <c r="I14" s="32"/>
    </row>
    <row r="15" spans="1:10" s="11" customFormat="1" x14ac:dyDescent="0.3">
      <c r="A15" s="3" t="s">
        <v>8</v>
      </c>
      <c r="G15" s="41" t="s">
        <v>24</v>
      </c>
    </row>
    <row r="16" spans="1:10" s="11" customFormat="1" x14ac:dyDescent="0.3">
      <c r="A16" s="3" t="s">
        <v>38</v>
      </c>
      <c r="G16" s="42">
        <v>97</v>
      </c>
      <c r="H16" s="11" t="s">
        <v>2</v>
      </c>
    </row>
    <row r="17" spans="1:8" s="11" customFormat="1" x14ac:dyDescent="0.3">
      <c r="A17" s="3" t="s">
        <v>1</v>
      </c>
      <c r="G17" s="42" t="s">
        <v>29</v>
      </c>
    </row>
    <row r="18" spans="1:8" s="11" customFormat="1" ht="11.25" customHeight="1" x14ac:dyDescent="0.3">
      <c r="A18" s="3"/>
    </row>
    <row r="19" spans="1:8" s="11" customFormat="1" x14ac:dyDescent="0.3">
      <c r="A19" s="3" t="s">
        <v>19</v>
      </c>
      <c r="G19" s="40">
        <f>G14*G16/100</f>
        <v>131891.54990000001</v>
      </c>
    </row>
    <row r="20" spans="1:8" s="11" customFormat="1" ht="11.25" customHeight="1" x14ac:dyDescent="0.3">
      <c r="A20" s="3"/>
    </row>
    <row r="21" spans="1:8" s="11" customFormat="1" x14ac:dyDescent="0.3">
      <c r="A21" s="11" t="s">
        <v>18</v>
      </c>
      <c r="G21" s="16"/>
      <c r="H21" s="11" t="s">
        <v>2</v>
      </c>
    </row>
    <row r="22" spans="1:8" s="11" customFormat="1" ht="16.5" customHeight="1" x14ac:dyDescent="0.3">
      <c r="G22" s="17">
        <f>G19*G21/100</f>
        <v>0</v>
      </c>
    </row>
    <row r="23" spans="1:8" ht="11.25" customHeight="1" x14ac:dyDescent="0.3">
      <c r="A23" s="3"/>
    </row>
    <row r="24" spans="1:8" x14ac:dyDescent="0.3">
      <c r="A24" s="43" t="s">
        <v>40</v>
      </c>
      <c r="G24" s="4"/>
      <c r="H24" s="1" t="s">
        <v>2</v>
      </c>
    </row>
    <row r="25" spans="1:8" ht="16.5" customHeight="1" x14ac:dyDescent="0.3">
      <c r="G25" s="15">
        <f>G22*G24/100</f>
        <v>0</v>
      </c>
    </row>
    <row r="26" spans="1:8" ht="11.25" customHeight="1" x14ac:dyDescent="0.3"/>
    <row r="27" spans="1:8" s="11" customFormat="1" x14ac:dyDescent="0.3">
      <c r="A27" s="3" t="s">
        <v>23</v>
      </c>
      <c r="G27" s="14">
        <f>G19+G22+G25</f>
        <v>131891.54990000001</v>
      </c>
      <c r="H27" s="11" t="s">
        <v>5</v>
      </c>
    </row>
    <row r="28" spans="1:8" s="11" customFormat="1" x14ac:dyDescent="0.3">
      <c r="A28" s="3" t="s">
        <v>9</v>
      </c>
      <c r="G28" s="16"/>
      <c r="H28" s="11" t="s">
        <v>2</v>
      </c>
    </row>
    <row r="29" spans="1:8" s="11" customFormat="1" x14ac:dyDescent="0.3">
      <c r="A29" s="3" t="s">
        <v>13</v>
      </c>
      <c r="G29" s="14">
        <f>G27*G28/100</f>
        <v>0</v>
      </c>
      <c r="H29" s="11" t="s">
        <v>5</v>
      </c>
    </row>
    <row r="30" spans="1:8" s="11" customFormat="1" x14ac:dyDescent="0.3"/>
    <row r="31" spans="1:8" s="11" customFormat="1" x14ac:dyDescent="0.3">
      <c r="A31" s="31" t="s">
        <v>3</v>
      </c>
    </row>
    <row r="32" spans="1:8" s="11" customFormat="1" ht="11.25" customHeight="1" x14ac:dyDescent="0.3"/>
    <row r="33" spans="1:9" s="11" customFormat="1" x14ac:dyDescent="0.3">
      <c r="A33" s="11" t="s">
        <v>33</v>
      </c>
      <c r="F33" s="33" t="s">
        <v>22</v>
      </c>
      <c r="G33" s="16"/>
      <c r="H33" s="11" t="s">
        <v>5</v>
      </c>
    </row>
    <row r="34" spans="1:9" s="11" customFormat="1" ht="8.25" customHeight="1" x14ac:dyDescent="0.3"/>
    <row r="35" spans="1:9" s="11" customFormat="1" x14ac:dyDescent="0.3">
      <c r="A35" s="3" t="s">
        <v>12</v>
      </c>
      <c r="G35" s="14">
        <f>G33</f>
        <v>0</v>
      </c>
      <c r="H35" s="11" t="s">
        <v>5</v>
      </c>
    </row>
    <row r="36" spans="1:9" s="11" customFormat="1" x14ac:dyDescent="0.3">
      <c r="A36" s="3" t="s">
        <v>10</v>
      </c>
      <c r="G36" s="16"/>
      <c r="H36" s="11" t="s">
        <v>2</v>
      </c>
    </row>
    <row r="37" spans="1:9" s="11" customFormat="1" x14ac:dyDescent="0.3">
      <c r="A37" s="3" t="s">
        <v>14</v>
      </c>
      <c r="G37" s="14">
        <f>G35*G36/100</f>
        <v>0</v>
      </c>
      <c r="H37" s="11" t="s">
        <v>5</v>
      </c>
    </row>
    <row r="38" spans="1:9" s="11" customFormat="1" x14ac:dyDescent="0.3">
      <c r="A38" s="3"/>
      <c r="G38" s="5"/>
    </row>
    <row r="39" spans="1:9" s="11" customFormat="1" x14ac:dyDescent="0.3">
      <c r="A39" s="3" t="s">
        <v>28</v>
      </c>
      <c r="G39" s="14">
        <f>G27+G29+G35+G37</f>
        <v>131891.54990000001</v>
      </c>
      <c r="H39" s="11" t="s">
        <v>5</v>
      </c>
    </row>
    <row r="40" spans="1:9" s="11" customFormat="1" ht="17.25" thickBot="1" x14ac:dyDescent="0.35">
      <c r="A40" s="3"/>
      <c r="G40" s="5"/>
    </row>
    <row r="41" spans="1:9" s="7" customFormat="1" ht="21" customHeight="1" x14ac:dyDescent="0.3">
      <c r="A41" s="24" t="s">
        <v>28</v>
      </c>
      <c r="B41" s="6"/>
      <c r="C41" s="6"/>
      <c r="D41" s="6"/>
      <c r="E41" s="6"/>
      <c r="F41" s="6"/>
      <c r="G41" s="22">
        <f>G27+G29</f>
        <v>131891.54990000001</v>
      </c>
      <c r="H41" s="7" t="s">
        <v>5</v>
      </c>
      <c r="I41" s="18"/>
    </row>
    <row r="42" spans="1:9" s="7" customFormat="1" ht="21" customHeight="1" x14ac:dyDescent="0.25">
      <c r="A42" s="8" t="s">
        <v>15</v>
      </c>
      <c r="G42" s="23">
        <f>G41*0.19</f>
        <v>25059.394481000003</v>
      </c>
      <c r="H42" s="7" t="s">
        <v>5</v>
      </c>
    </row>
    <row r="43" spans="1:9" s="7" customFormat="1" ht="21" customHeight="1" thickBot="1" x14ac:dyDescent="0.3">
      <c r="A43" s="9" t="s">
        <v>41</v>
      </c>
      <c r="B43" s="10"/>
      <c r="C43" s="10"/>
      <c r="D43" s="10"/>
      <c r="E43" s="10"/>
      <c r="F43" s="10"/>
      <c r="G43" s="46">
        <f>G41+G42</f>
        <v>156950.94438100001</v>
      </c>
      <c r="H43" s="7" t="s">
        <v>5</v>
      </c>
    </row>
    <row r="44" spans="1:9" s="11" customFormat="1" x14ac:dyDescent="0.3">
      <c r="A44" s="3"/>
      <c r="G44" s="5"/>
    </row>
    <row r="45" spans="1:9" s="11" customFormat="1" x14ac:dyDescent="0.3">
      <c r="A45" s="3"/>
      <c r="G45" s="5"/>
    </row>
    <row r="46" spans="1:9" s="11" customFormat="1" x14ac:dyDescent="0.3">
      <c r="A46" s="31" t="s">
        <v>34</v>
      </c>
    </row>
    <row r="47" spans="1:9" s="11" customFormat="1" x14ac:dyDescent="0.3">
      <c r="A47" s="11" t="s">
        <v>25</v>
      </c>
      <c r="G47" s="16"/>
      <c r="H47" s="11" t="s">
        <v>4</v>
      </c>
    </row>
    <row r="48" spans="1:9" s="11" customFormat="1" x14ac:dyDescent="0.3">
      <c r="G48" s="14">
        <f>15*G47</f>
        <v>0</v>
      </c>
      <c r="H48" s="11" t="s">
        <v>5</v>
      </c>
    </row>
    <row r="49" spans="1:8" s="11" customFormat="1" ht="9" customHeight="1" x14ac:dyDescent="0.3"/>
    <row r="50" spans="1:8" s="11" customFormat="1" x14ac:dyDescent="0.3">
      <c r="A50" s="11" t="s">
        <v>26</v>
      </c>
      <c r="G50" s="16"/>
      <c r="H50" s="11" t="s">
        <v>4</v>
      </c>
    </row>
    <row r="51" spans="1:8" s="11" customFormat="1" x14ac:dyDescent="0.3">
      <c r="G51" s="14">
        <f>20*G50</f>
        <v>0</v>
      </c>
      <c r="H51" s="11" t="s">
        <v>5</v>
      </c>
    </row>
    <row r="52" spans="1:8" s="11" customFormat="1" ht="9" customHeight="1" x14ac:dyDescent="0.3"/>
    <row r="53" spans="1:8" s="11" customFormat="1" x14ac:dyDescent="0.3">
      <c r="A53" s="11" t="s">
        <v>27</v>
      </c>
      <c r="G53" s="16"/>
      <c r="H53" s="11" t="s">
        <v>4</v>
      </c>
    </row>
    <row r="54" spans="1:8" s="11" customFormat="1" x14ac:dyDescent="0.3">
      <c r="G54" s="14">
        <f>30*G53</f>
        <v>0</v>
      </c>
      <c r="H54" s="11" t="s">
        <v>5</v>
      </c>
    </row>
    <row r="55" spans="1:8" s="11" customFormat="1" ht="17.25" thickBot="1" x14ac:dyDescent="0.35">
      <c r="A55" s="3"/>
      <c r="G55" s="5"/>
    </row>
    <row r="56" spans="1:8" s="11" customFormat="1" x14ac:dyDescent="0.3">
      <c r="A56" s="24" t="s">
        <v>20</v>
      </c>
      <c r="B56" s="25"/>
      <c r="C56" s="25"/>
      <c r="D56" s="25"/>
      <c r="E56" s="25"/>
      <c r="F56" s="25"/>
      <c r="G56" s="26">
        <f>G48+G51+G54</f>
        <v>0</v>
      </c>
      <c r="H56" s="11" t="s">
        <v>5</v>
      </c>
    </row>
    <row r="57" spans="1:8" s="11" customFormat="1" x14ac:dyDescent="0.3">
      <c r="A57" s="28" t="s">
        <v>31</v>
      </c>
      <c r="G57" s="27">
        <f>G28/100*G56</f>
        <v>0</v>
      </c>
      <c r="H57" s="11" t="s">
        <v>5</v>
      </c>
    </row>
    <row r="58" spans="1:8" s="11" customFormat="1" x14ac:dyDescent="0.3">
      <c r="A58" s="28" t="s">
        <v>15</v>
      </c>
      <c r="G58" s="27">
        <f>0.19*(G56+G57)</f>
        <v>0</v>
      </c>
      <c r="H58" s="11" t="s">
        <v>5</v>
      </c>
    </row>
    <row r="59" spans="1:8" s="11" customFormat="1" ht="17.25" thickBot="1" x14ac:dyDescent="0.35">
      <c r="A59" s="29" t="s">
        <v>21</v>
      </c>
      <c r="B59" s="30"/>
      <c r="C59" s="30"/>
      <c r="D59" s="30"/>
      <c r="E59" s="30"/>
      <c r="F59" s="30"/>
      <c r="G59" s="45">
        <f>G56+G57+G58</f>
        <v>0</v>
      </c>
      <c r="H59" s="11" t="s">
        <v>5</v>
      </c>
    </row>
    <row r="60" spans="1:8" s="11" customFormat="1" x14ac:dyDescent="0.3">
      <c r="A60" s="3"/>
      <c r="G60" s="5"/>
    </row>
    <row r="61" spans="1:8" s="11" customFormat="1" x14ac:dyDescent="0.3">
      <c r="C61" s="19"/>
    </row>
    <row r="62" spans="1:8" s="11" customFormat="1" ht="56.25" customHeight="1" x14ac:dyDescent="0.3">
      <c r="A62" s="20"/>
      <c r="B62" s="21"/>
      <c r="C62" s="54"/>
      <c r="D62" s="55"/>
      <c r="E62" s="55"/>
      <c r="F62" s="55"/>
      <c r="G62" s="56"/>
      <c r="H62" s="38"/>
    </row>
    <row r="63" spans="1:8" s="11" customFormat="1" x14ac:dyDescent="0.3">
      <c r="A63" s="2" t="s">
        <v>6</v>
      </c>
      <c r="B63" s="2"/>
      <c r="C63" s="2" t="s">
        <v>7</v>
      </c>
    </row>
  </sheetData>
  <sheetProtection algorithmName="SHA-512" hashValue="jkyhHJK0ZoFJSfIn5l/JIAssUoVOtwXLCtRWqjdJeRPuli/R7ffMGw48TV06CIbhbGqpwp5xKJjlRqvyK2rMCg==" saltValue="SMVrR9q7gfBpm3C5q5qo6w==" spinCount="100000" sheet="1" selectLockedCells="1"/>
  <mergeCells count="10">
    <mergeCell ref="C7:G7"/>
    <mergeCell ref="A1:E1"/>
    <mergeCell ref="F1:G1"/>
    <mergeCell ref="C62:G62"/>
    <mergeCell ref="C9:G9"/>
    <mergeCell ref="A11:F11"/>
    <mergeCell ref="A3:H3"/>
    <mergeCell ref="A4:H4"/>
    <mergeCell ref="C6:G6"/>
    <mergeCell ref="C8:G8"/>
  </mergeCells>
  <pageMargins left="1.1023622047244095" right="0.70866141732283472" top="0.59055118110236227" bottom="0.59055118110236227" header="0.31496062992125984" footer="0.31496062992125984"/>
  <pageSetup paperSize="9" scale="88" fitToHeight="0" orientation="portrait" r:id="rId1"/>
  <headerFooter>
    <oddFooter>&amp;LHonorarformular&amp;RSeite &amp;P/&amp;N</oddFooter>
  </headerFooter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 OPL G-I</vt:lpstr>
      <vt:lpstr>'Honorar OPL G-I'!Druckbereich</vt:lpstr>
      <vt:lpstr>'Honorar OPL G-I'!Drucktitel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Falk Schubert</cp:lastModifiedBy>
  <cp:lastPrinted>2025-04-03T07:22:10Z</cp:lastPrinted>
  <dcterms:created xsi:type="dcterms:W3CDTF">2019-06-19T12:17:42Z</dcterms:created>
  <dcterms:modified xsi:type="dcterms:W3CDTF">2025-04-03T07:23:17Z</dcterms:modified>
</cp:coreProperties>
</file>