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-PROJEKTE SCHUBERT HORST\2400_VgV Wartburg\05_WBE-V4_TA1_NEU\V4-2_Bekanntmachung_final\02_Anlagen final\"/>
    </mc:Choice>
  </mc:AlternateContent>
  <xr:revisionPtr revIDLastSave="0" documentId="13_ncr:1_{8CFF769C-7696-45FE-9035-7132E3EB23C1}" xr6:coauthVersionLast="47" xr6:coauthVersionMax="47" xr10:uidLastSave="{00000000-0000-0000-0000-000000000000}"/>
  <bookViews>
    <workbookView xWindow="14685" yWindow="180" windowWidth="14010" windowHeight="16845" xr2:uid="{00000000-000D-0000-FFFF-FFFF00000000}"/>
  </bookViews>
  <sheets>
    <sheet name="Honorar FPL TA1und3" sheetId="1" r:id="rId1"/>
  </sheets>
  <definedNames>
    <definedName name="_xlnm.Print_Area" localSheetId="0">'Honorar FPL TA1und3'!$A$1:$H$132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1" l="1"/>
  <c r="G43" i="1"/>
  <c r="G45" i="1" l="1"/>
  <c r="G102" i="1"/>
  <c r="G99" i="1"/>
  <c r="G96" i="1"/>
  <c r="G78" i="1"/>
  <c r="G61" i="1"/>
  <c r="G58" i="1"/>
  <c r="G55" i="1"/>
  <c r="G20" i="1"/>
  <c r="G105" i="1" l="1"/>
  <c r="G106" i="1" s="1"/>
  <c r="G81" i="1"/>
  <c r="G83" i="1" s="1"/>
  <c r="G64" i="1"/>
  <c r="G23" i="1"/>
  <c r="G25" i="1" s="1"/>
  <c r="G65" i="1" l="1"/>
  <c r="G119" i="1" s="1"/>
  <c r="G118" i="1"/>
  <c r="G27" i="1"/>
  <c r="G48" i="1" s="1"/>
  <c r="G85" i="1"/>
  <c r="G107" i="1"/>
  <c r="G108" i="1" s="1"/>
  <c r="G66" i="1" l="1"/>
  <c r="G67" i="1" s="1"/>
  <c r="G113" i="1"/>
  <c r="G91" i="1"/>
  <c r="G92" i="1" s="1"/>
  <c r="G49" i="1"/>
  <c r="G50" i="1" s="1"/>
  <c r="G120" i="1" l="1"/>
  <c r="G121" i="1" s="1"/>
  <c r="I115" i="1"/>
  <c r="G114" i="1" l="1"/>
  <c r="G115" i="1" s="1"/>
</calcChain>
</file>

<file path=xl/sharedStrings.xml><?xml version="1.0" encoding="utf-8"?>
<sst xmlns="http://schemas.openxmlformats.org/spreadsheetml/2006/main" count="151" uniqueCount="66">
  <si>
    <t>Bieter:</t>
  </si>
  <si>
    <t>Honorarsatz:</t>
  </si>
  <si>
    <t>v.H.</t>
  </si>
  <si>
    <t>€/h</t>
  </si>
  <si>
    <t>€</t>
  </si>
  <si>
    <t>Ort, Datum</t>
  </si>
  <si>
    <t xml:space="preserve"> Unterschrift des Vertretungsberechtigten in Textform</t>
  </si>
  <si>
    <t>Honorarzone Grundleistungen:</t>
  </si>
  <si>
    <t>Nebenkostenpauschale Grundleistungen:</t>
  </si>
  <si>
    <t>Nebenkostenpauschale Besondere Leistungen:</t>
  </si>
  <si>
    <t>geschätzte anrechenbare Kosten (netto):</t>
  </si>
  <si>
    <t>Honorarsumme BL netto ohne NK:</t>
  </si>
  <si>
    <t>Nebenkosten GL in €:</t>
  </si>
  <si>
    <t>Nebenkosten BL in €:</t>
  </si>
  <si>
    <t>Angebotssumme brutto</t>
  </si>
  <si>
    <t>zzgl. Mehrwertsteuer 19%</t>
  </si>
  <si>
    <t>Hinweis zum Ausfüllen des Honorarformblattes: Der Bieter muss alle grün hinterlegten Felder ausfüllen.
Es sind alle Leistungen anzubieten.</t>
  </si>
  <si>
    <t>Es ist auch dann erforderlich, Eintragungen vorzunehmen, wenn Sie eine Leistung mit Null Euro bzw. Null % anbieten möchten.</t>
  </si>
  <si>
    <r>
      <t xml:space="preserve">pauschaler </t>
    </r>
    <r>
      <rPr>
        <b/>
        <sz val="11"/>
        <color theme="1"/>
        <rFont val="Arial Narrow"/>
        <family val="2"/>
      </rPr>
      <t>Zu-/ Abschlag</t>
    </r>
    <r>
      <rPr>
        <sz val="11"/>
        <color theme="1"/>
        <rFont val="Arial Narrow"/>
        <family val="2"/>
      </rPr>
      <t xml:space="preserve"> auf das ermittelte Honorar für Grundleistungen</t>
    </r>
  </si>
  <si>
    <t>Honorarsumme GL netto ohne Zu-/Abschlag</t>
  </si>
  <si>
    <t>Stundenleistungen, Ansatz für Wertungssumme netto</t>
  </si>
  <si>
    <t>Stundenleistungen, Ansatz für Wertungssumme brutto</t>
  </si>
  <si>
    <t>psch.</t>
  </si>
  <si>
    <t>Honorarsumme GL netto ohne NK:</t>
  </si>
  <si>
    <t>1) Auftragnehmer (Ansatz 15 h)</t>
  </si>
  <si>
    <t>2) Mitarbeiter (Dipl.-Ing. / M.sc.) (Ansatz 20 h)</t>
  </si>
  <si>
    <t>3) technische Zeichner und sonstige Mitarbeiter (Ansatz 30 h)</t>
  </si>
  <si>
    <r>
      <t xml:space="preserve">zzgl. NK </t>
    </r>
    <r>
      <rPr>
        <sz val="11"/>
        <rFont val="Arial Narrow"/>
        <family val="2"/>
      </rPr>
      <t>(NK aus GL)</t>
    </r>
    <r>
      <rPr>
        <b/>
        <sz val="11"/>
        <rFont val="Arial Narrow"/>
        <family val="2"/>
      </rPr>
      <t xml:space="preserve"> </t>
    </r>
  </si>
  <si>
    <t>Basishonorarsatz</t>
  </si>
  <si>
    <t>Grundhonorar netto, 100% gemäß § 50 HOAI 2021:</t>
  </si>
  <si>
    <t>Grundleistungen</t>
  </si>
  <si>
    <t>Fachplanung Technische Ausrüstung Anlagengruppe 3</t>
  </si>
  <si>
    <t>Honorarsumme Gesamt netto inkl. NK</t>
  </si>
  <si>
    <t>Angebotssumme Gesamt brutto</t>
  </si>
  <si>
    <t>Stundensätze (netto) AG 1 - 3</t>
  </si>
  <si>
    <t>Stundensätze (netto) Fachplanung Technische Ausrüstung Anlagengruppe 3:</t>
  </si>
  <si>
    <t>AG 3</t>
  </si>
  <si>
    <t>geschätzte anrechenbare Kosten (netto) gesamt:</t>
  </si>
  <si>
    <t>Fachplanung Technische Ausrüstung Anlagengruppe 9</t>
  </si>
  <si>
    <t>Grundhonorar netto, 100% gemäß § 50 HOAI 2021, anteilig AG 1-3</t>
  </si>
  <si>
    <t>beabsichtigter Leistungsumfang (2-8)</t>
  </si>
  <si>
    <t>II</t>
  </si>
  <si>
    <t xml:space="preserve">Fachplanung Technische Ausrüstung Anlagengruppe 3
KG 430 - Raumlufttechnische Anlagen </t>
  </si>
  <si>
    <t>Honorarformblatt</t>
  </si>
  <si>
    <t>Stundensätze (netto) AG 9</t>
  </si>
  <si>
    <t>Hinweis: Die Besonderen Leistungen sind anzubieten und werden in die Gesamtsumme des Honorarangebotes eingerechnet, um das Angebot bewerten zu können. Die Beauftragung erfolgt bei Bedarf und ausdrücklich schriftlich durch den AG - siehe Vertragsmuster.</t>
  </si>
  <si>
    <t xml:space="preserve">Grundleistungen </t>
  </si>
  <si>
    <t>Besondere Leistungen: Keine</t>
  </si>
  <si>
    <t xml:space="preserve"> zur Analyse der Bedürfnisse, Ziele und einschränkenden Gegebenheiten (Berücksichtigung denkmalpflegerischer Richtlinie, restauratorischen Anforderungen, Anwendung von Low-Tech-Lösungen) des Bauherrn und wichtiger Beteiligter</t>
  </si>
  <si>
    <t>Fachplanung Technische Ausrüstung anteilig zu AG 3
KG 490 - Sonstige Maßnahmen für technische Anlagen anteilig zu AG 3</t>
  </si>
  <si>
    <r>
      <t xml:space="preserve">AG 3
</t>
    </r>
    <r>
      <rPr>
        <sz val="11"/>
        <color rgb="FF0070C0"/>
        <rFont val="Arial Narrow"/>
        <family val="2"/>
      </rPr>
      <t>und anteilig 9</t>
    </r>
  </si>
  <si>
    <r>
      <t xml:space="preserve">Fachplanung Technische Ausrüstung Gesamt Anlagengruppen 3, </t>
    </r>
    <r>
      <rPr>
        <sz val="12"/>
        <color theme="3" tint="0.39997558519241921"/>
        <rFont val="Arial Narrow"/>
        <family val="2"/>
      </rPr>
      <t>anteilig 9</t>
    </r>
  </si>
  <si>
    <t xml:space="preserve">Wartburg Eisenach - Sanierung Palas und Neues Treppenhaus
Dach - Fassaden - Technische Anlagen		
VgV-Verhandlungsverfahren Fachplanung Technische Ausrüstung AG 3                                     </t>
  </si>
  <si>
    <t>Gegebenenfalls Darstellung des bieterseitigen Verhandlungsbedarfs:</t>
  </si>
  <si>
    <r>
      <t xml:space="preserve">KG 490
</t>
    </r>
    <r>
      <rPr>
        <sz val="10"/>
        <color rgb="FF0070C0"/>
        <rFont val="Arial Narrow"/>
        <family val="2"/>
      </rPr>
      <t>anteilig zu AG 3</t>
    </r>
  </si>
  <si>
    <t>1) Prüfen und Werten von Nebenangeboten</t>
  </si>
  <si>
    <t xml:space="preserve">2) Mitwirken bei der Bedarfsplanung für komplexe Nutzungen </t>
  </si>
  <si>
    <t>hinsichtlich Behaglichkeit, Nachhaltigkeit und Wirtschaftlichkeit</t>
  </si>
  <si>
    <t>Stand 21.05.2025</t>
  </si>
  <si>
    <t>Besondere Leistungen / Fachplanung und Beratungsleistungen:</t>
  </si>
  <si>
    <t>Fachplanung Bauphysik gemäß HOAI 2021 Anlage 1 (1.2 Bauphysik, Grundleistungen)</t>
  </si>
  <si>
    <t>4) Wärmeschutz und Energiebilanzierung gemäß 1.2.3 Anl.1 HOAI 2021</t>
  </si>
  <si>
    <t>Honorarsumme GL + BL netto inkl. NK</t>
  </si>
  <si>
    <t xml:space="preserve">3) Erarbeiten eines optimierten Energiekonzeptes </t>
  </si>
  <si>
    <t>5) Raumakustik gemäß 1.2.5 Anl.1 HOAI 2021</t>
  </si>
  <si>
    <t>für den Bereich Festsaal und Neues Treppenhaus: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</si>
</sst>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b/>
      <sz val="11"/>
      <color indexed="8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sz val="11"/>
      <color indexed="8"/>
      <name val="Arial Narrow"/>
      <family val="2"/>
    </font>
    <font>
      <b/>
      <u/>
      <sz val="12"/>
      <color theme="3" tint="0.3999755851924192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1"/>
      <name val="Arial Narrow"/>
      <family val="2"/>
    </font>
    <font>
      <i/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2"/>
      <color theme="0" tint="-0.14999847407452621"/>
      <name val="Arial Narrow"/>
      <family val="2"/>
    </font>
    <font>
      <b/>
      <sz val="12"/>
      <color theme="3" tint="0.39997558519241921"/>
      <name val="Arial Narrow"/>
      <family val="2"/>
    </font>
    <font>
      <b/>
      <sz val="11"/>
      <color rgb="FF0070C0"/>
      <name val="Arial Narrow"/>
      <family val="2"/>
    </font>
    <font>
      <sz val="11"/>
      <color rgb="FFFF0000"/>
      <name val="Arial Narrow"/>
      <family val="2"/>
    </font>
    <font>
      <b/>
      <sz val="22"/>
      <color rgb="FF0070C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i/>
      <sz val="11"/>
      <color rgb="FF0070C0"/>
      <name val="Arial Narrow"/>
      <family val="2"/>
    </font>
    <font>
      <b/>
      <i/>
      <sz val="11"/>
      <color rgb="FF0070C0"/>
      <name val="Arial Narrow"/>
      <family val="2"/>
    </font>
    <font>
      <sz val="11"/>
      <color rgb="FF0070C0"/>
      <name val="Arial Narrow"/>
      <family val="2"/>
    </font>
    <font>
      <sz val="12"/>
      <color theme="3" tint="0.3999755851924192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2"/>
      <color rgb="FF0070C0"/>
      <name val="Arial Narrow"/>
      <family val="2"/>
    </font>
    <font>
      <sz val="12"/>
      <color rgb="FF0070C0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i/>
      <sz val="11"/>
      <color theme="9" tint="-0.249977111117893"/>
      <name val="Arial Narrow"/>
      <family val="2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Arial Narrow"/>
      <family val="2"/>
    </font>
    <font>
      <i/>
      <sz val="11"/>
      <color rgb="FFC00000"/>
      <name val="Arial Narrow"/>
      <family val="2"/>
    </font>
    <font>
      <sz val="10"/>
      <color rgb="FF0070C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Protection="1">
      <protection locked="0"/>
    </xf>
    <xf numFmtId="0" fontId="8" fillId="0" borderId="0" xfId="0" applyFont="1"/>
    <xf numFmtId="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14" xfId="0" applyFont="1" applyBorder="1" applyProtection="1">
      <protection locked="0"/>
    </xf>
    <xf numFmtId="165" fontId="9" fillId="0" borderId="0" xfId="0" applyNumberFormat="1" applyFont="1"/>
    <xf numFmtId="0" fontId="3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2" fillId="0" borderId="15" xfId="0" applyFont="1" applyBorder="1"/>
    <xf numFmtId="0" fontId="13" fillId="0" borderId="16" xfId="0" applyFont="1" applyBorder="1"/>
    <xf numFmtId="0" fontId="13" fillId="0" borderId="0" xfId="0" applyFont="1"/>
    <xf numFmtId="0" fontId="12" fillId="0" borderId="17" xfId="0" applyFont="1" applyBorder="1"/>
    <xf numFmtId="0" fontId="12" fillId="0" borderId="18" xfId="0" applyFont="1" applyBorder="1"/>
    <xf numFmtId="0" fontId="13" fillId="0" borderId="19" xfId="0" applyFont="1" applyBorder="1"/>
    <xf numFmtId="0" fontId="2" fillId="0" borderId="0" xfId="0" applyFont="1"/>
    <xf numFmtId="0" fontId="1" fillId="0" borderId="0" xfId="0" applyFont="1"/>
    <xf numFmtId="165" fontId="16" fillId="0" borderId="0" xfId="0" applyNumberFormat="1" applyFont="1"/>
    <xf numFmtId="165" fontId="18" fillId="0" borderId="0" xfId="0" applyNumberFormat="1" applyFont="1"/>
    <xf numFmtId="0" fontId="16" fillId="0" borderId="0" xfId="0" applyFont="1"/>
    <xf numFmtId="165" fontId="9" fillId="0" borderId="1" xfId="0" applyNumberFormat="1" applyFont="1" applyBorder="1"/>
    <xf numFmtId="4" fontId="4" fillId="0" borderId="1" xfId="0" applyNumberFormat="1" applyFont="1" applyBorder="1"/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24" xfId="0" applyFont="1" applyBorder="1"/>
    <xf numFmtId="0" fontId="13" fillId="0" borderId="25" xfId="0" applyFont="1" applyBorder="1"/>
    <xf numFmtId="0" fontId="12" fillId="0" borderId="21" xfId="0" applyFont="1" applyBorder="1"/>
    <xf numFmtId="0" fontId="13" fillId="0" borderId="22" xfId="0" applyFont="1" applyBorder="1"/>
    <xf numFmtId="165" fontId="14" fillId="0" borderId="20" xfId="0" applyNumberFormat="1" applyFont="1" applyBorder="1"/>
    <xf numFmtId="165" fontId="14" fillId="0" borderId="26" xfId="0" applyNumberFormat="1" applyFont="1" applyBorder="1"/>
    <xf numFmtId="0" fontId="8" fillId="0" borderId="24" xfId="0" applyFont="1" applyBorder="1"/>
    <xf numFmtId="0" fontId="4" fillId="0" borderId="25" xfId="0" applyFont="1" applyBorder="1"/>
    <xf numFmtId="0" fontId="8" fillId="0" borderId="21" xfId="0" applyFont="1" applyBorder="1"/>
    <xf numFmtId="0" fontId="4" fillId="0" borderId="22" xfId="0" applyFont="1" applyBorder="1"/>
    <xf numFmtId="0" fontId="17" fillId="0" borderId="21" xfId="0" applyFont="1" applyBorder="1"/>
    <xf numFmtId="165" fontId="9" fillId="0" borderId="20" xfId="0" applyNumberFormat="1" applyFont="1" applyBorder="1"/>
    <xf numFmtId="165" fontId="9" fillId="0" borderId="26" xfId="0" applyNumberFormat="1" applyFont="1" applyBorder="1"/>
    <xf numFmtId="0" fontId="20" fillId="0" borderId="0" xfId="0" applyFont="1"/>
    <xf numFmtId="0" fontId="12" fillId="0" borderId="0" xfId="0" applyFont="1"/>
    <xf numFmtId="165" fontId="14" fillId="0" borderId="0" xfId="0" applyNumberFormat="1" applyFont="1"/>
    <xf numFmtId="0" fontId="8" fillId="0" borderId="27" xfId="0" applyFont="1" applyBorder="1"/>
    <xf numFmtId="0" fontId="1" fillId="0" borderId="28" xfId="0" applyFont="1" applyBorder="1"/>
    <xf numFmtId="0" fontId="17" fillId="0" borderId="29" xfId="0" applyFont="1" applyBorder="1"/>
    <xf numFmtId="0" fontId="1" fillId="0" borderId="3" xfId="0" applyFont="1" applyBorder="1"/>
    <xf numFmtId="0" fontId="8" fillId="0" borderId="29" xfId="0" applyFont="1" applyBorder="1"/>
    <xf numFmtId="0" fontId="8" fillId="0" borderId="30" xfId="0" applyFont="1" applyBorder="1"/>
    <xf numFmtId="0" fontId="1" fillId="0" borderId="31" xfId="0" applyFont="1" applyBorder="1"/>
    <xf numFmtId="0" fontId="21" fillId="0" borderId="0" xfId="0" applyFont="1"/>
    <xf numFmtId="0" fontId="22" fillId="3" borderId="23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vertical="top" wrapText="1"/>
    </xf>
    <xf numFmtId="0" fontId="0" fillId="0" borderId="0" xfId="0" applyAlignment="1">
      <alignment vertical="top" wrapText="1"/>
    </xf>
    <xf numFmtId="165" fontId="13" fillId="0" borderId="35" xfId="0" applyNumberFormat="1" applyFont="1" applyBorder="1"/>
    <xf numFmtId="165" fontId="13" fillId="0" borderId="36" xfId="0" applyNumberFormat="1" applyFont="1" applyBorder="1"/>
    <xf numFmtId="165" fontId="12" fillId="3" borderId="37" xfId="0" applyNumberFormat="1" applyFont="1" applyFill="1" applyBorder="1"/>
    <xf numFmtId="165" fontId="1" fillId="0" borderId="35" xfId="0" applyNumberFormat="1" applyFont="1" applyBorder="1"/>
    <xf numFmtId="165" fontId="1" fillId="0" borderId="38" xfId="0" applyNumberFormat="1" applyFont="1" applyBorder="1"/>
    <xf numFmtId="165" fontId="1" fillId="0" borderId="36" xfId="0" applyNumberFormat="1" applyFont="1" applyBorder="1"/>
    <xf numFmtId="165" fontId="8" fillId="3" borderId="37" xfId="0" applyNumberFormat="1" applyFont="1" applyFill="1" applyBorder="1"/>
    <xf numFmtId="165" fontId="25" fillId="0" borderId="1" xfId="0" applyNumberFormat="1" applyFont="1" applyBorder="1"/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1" fontId="25" fillId="0" borderId="0" xfId="0" applyNumberFormat="1" applyFont="1" applyAlignment="1" applyProtection="1">
      <alignment horizontal="center"/>
      <protection locked="0"/>
    </xf>
    <xf numFmtId="0" fontId="25" fillId="0" borderId="0" xfId="0" applyFont="1"/>
    <xf numFmtId="165" fontId="26" fillId="0" borderId="1" xfId="0" applyNumberFormat="1" applyFont="1" applyBorder="1"/>
    <xf numFmtId="0" fontId="22" fillId="3" borderId="34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Protection="1">
      <protection locked="0"/>
    </xf>
    <xf numFmtId="4" fontId="1" fillId="0" borderId="1" xfId="0" applyNumberFormat="1" applyFont="1" applyBorder="1"/>
    <xf numFmtId="165" fontId="29" fillId="0" borderId="26" xfId="0" applyNumberFormat="1" applyFont="1" applyBorder="1"/>
    <xf numFmtId="0" fontId="1" fillId="0" borderId="22" xfId="0" applyFont="1" applyBorder="1"/>
    <xf numFmtId="0" fontId="1" fillId="0" borderId="25" xfId="0" applyFont="1" applyBorder="1"/>
    <xf numFmtId="165" fontId="30" fillId="0" borderId="26" xfId="0" applyNumberFormat="1" applyFont="1" applyBorder="1"/>
    <xf numFmtId="0" fontId="31" fillId="0" borderId="0" xfId="0" applyFont="1" applyAlignment="1">
      <alignment wrapText="1"/>
    </xf>
    <xf numFmtId="0" fontId="32" fillId="0" borderId="0" xfId="0" applyFont="1" applyAlignment="1">
      <alignment horizontal="right"/>
    </xf>
    <xf numFmtId="0" fontId="27" fillId="0" borderId="0" xfId="0" applyFont="1"/>
    <xf numFmtId="165" fontId="4" fillId="0" borderId="0" xfId="0" applyNumberFormat="1" applyFont="1"/>
    <xf numFmtId="0" fontId="38" fillId="0" borderId="0" xfId="0" applyFont="1"/>
    <xf numFmtId="165" fontId="39" fillId="0" borderId="0" xfId="0" applyNumberFormat="1" applyFont="1"/>
    <xf numFmtId="165" fontId="9" fillId="2" borderId="1" xfId="0" applyNumberFormat="1" applyFont="1" applyFill="1" applyBorder="1" applyProtection="1">
      <protection locked="0"/>
    </xf>
    <xf numFmtId="0" fontId="1" fillId="2" borderId="0" xfId="0" applyFont="1" applyFill="1" applyProtection="1">
      <protection locked="0"/>
    </xf>
    <xf numFmtId="0" fontId="22" fillId="3" borderId="23" xfId="0" applyFont="1" applyFill="1" applyBorder="1" applyAlignment="1">
      <alignment horizontal="center" vertical="center" wrapText="1"/>
    </xf>
    <xf numFmtId="0" fontId="15" fillId="0" borderId="0" xfId="0" applyFont="1"/>
    <xf numFmtId="0" fontId="11" fillId="4" borderId="0" xfId="0" applyFont="1" applyFill="1" applyAlignment="1">
      <alignment vertical="center"/>
    </xf>
    <xf numFmtId="0" fontId="1" fillId="4" borderId="0" xfId="0" applyFont="1" applyFill="1"/>
    <xf numFmtId="0" fontId="1" fillId="0" borderId="0" xfId="0" applyFont="1" applyAlignment="1">
      <alignment horizontal="right"/>
    </xf>
    <xf numFmtId="0" fontId="17" fillId="4" borderId="0" xfId="0" applyFont="1" applyFill="1"/>
    <xf numFmtId="0" fontId="15" fillId="4" borderId="0" xfId="0" applyFont="1" applyFill="1"/>
    <xf numFmtId="0" fontId="3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21" fillId="2" borderId="5" xfId="0" applyFont="1" applyFill="1" applyBorder="1" applyAlignment="1" applyProtection="1">
      <alignment horizontal="left" wrapText="1"/>
      <protection locked="0"/>
    </xf>
    <xf numFmtId="0" fontId="21" fillId="2" borderId="6" xfId="0" applyFont="1" applyFill="1" applyBorder="1" applyAlignment="1" applyProtection="1">
      <alignment horizontal="left" wrapText="1"/>
      <protection locked="0"/>
    </xf>
    <xf numFmtId="0" fontId="21" fillId="2" borderId="7" xfId="0" applyFont="1" applyFill="1" applyBorder="1" applyAlignment="1" applyProtection="1">
      <alignment horizontal="left" wrapText="1"/>
      <protection locked="0"/>
    </xf>
    <xf numFmtId="0" fontId="21" fillId="2" borderId="8" xfId="0" applyFont="1" applyFill="1" applyBorder="1" applyAlignment="1" applyProtection="1">
      <alignment horizontal="left" wrapText="1"/>
      <protection locked="0"/>
    </xf>
    <xf numFmtId="0" fontId="21" fillId="2" borderId="9" xfId="0" applyFont="1" applyFill="1" applyBorder="1" applyAlignment="1" applyProtection="1">
      <alignment horizontal="left" wrapText="1"/>
      <protection locked="0"/>
    </xf>
    <xf numFmtId="0" fontId="21" fillId="2" borderId="10" xfId="0" applyFont="1" applyFill="1" applyBorder="1" applyAlignment="1" applyProtection="1">
      <alignment horizontal="left" wrapText="1"/>
      <protection locked="0"/>
    </xf>
    <xf numFmtId="0" fontId="4" fillId="2" borderId="11" xfId="0" applyFont="1" applyFill="1" applyBorder="1" applyAlignment="1" applyProtection="1">
      <alignment horizontal="left" wrapText="1"/>
      <protection locked="0"/>
    </xf>
    <xf numFmtId="0" fontId="4" fillId="2" borderId="12" xfId="0" applyFont="1" applyFill="1" applyBorder="1" applyAlignment="1" applyProtection="1">
      <alignment horizontal="left" wrapText="1"/>
      <protection locked="0"/>
    </xf>
    <xf numFmtId="0" fontId="4" fillId="2" borderId="13" xfId="0" applyFont="1" applyFill="1" applyBorder="1" applyAlignment="1" applyProtection="1">
      <alignment horizontal="left" wrapText="1"/>
      <protection locked="0"/>
    </xf>
    <xf numFmtId="0" fontId="4" fillId="2" borderId="8" xfId="0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27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8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5" fillId="0" borderId="0" xfId="0" applyFont="1" applyAlignment="1">
      <alignment vertical="top" wrapText="1"/>
    </xf>
    <xf numFmtId="0" fontId="34" fillId="0" borderId="0" xfId="0" applyFont="1" applyAlignment="1">
      <alignment vertical="top" wrapText="1"/>
    </xf>
    <xf numFmtId="49" fontId="23" fillId="0" borderId="0" xfId="1" applyNumberFormat="1" applyFont="1" applyAlignment="1">
      <alignment wrapText="1"/>
    </xf>
    <xf numFmtId="0" fontId="24" fillId="0" borderId="0" xfId="0" applyFont="1" applyAlignment="1">
      <alignment wrapText="1"/>
    </xf>
    <xf numFmtId="0" fontId="19" fillId="0" borderId="21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19" fillId="0" borderId="32" xfId="0" applyFont="1" applyBorder="1" applyAlignment="1">
      <alignment vertical="center" wrapText="1"/>
    </xf>
    <xf numFmtId="0" fontId="0" fillId="0" borderId="33" xfId="0" applyBorder="1" applyAlignment="1">
      <alignment wrapText="1"/>
    </xf>
    <xf numFmtId="49" fontId="10" fillId="0" borderId="0" xfId="1" applyNumberFormat="1" applyFont="1" applyAlignment="1">
      <alignment horizontal="left" vertical="top" wrapText="1"/>
    </xf>
    <xf numFmtId="49" fontId="10" fillId="0" borderId="0" xfId="1" applyNumberFormat="1" applyFont="1" applyAlignment="1">
      <alignment horizontal="left" vertical="top"/>
    </xf>
    <xf numFmtId="0" fontId="31" fillId="0" borderId="21" xfId="0" applyFont="1" applyBorder="1" applyAlignment="1">
      <alignment vertical="center" wrapText="1"/>
    </xf>
    <xf numFmtId="0" fontId="37" fillId="0" borderId="22" xfId="0" applyFont="1" applyBorder="1" applyAlignment="1">
      <alignment wrapText="1"/>
    </xf>
    <xf numFmtId="49" fontId="33" fillId="0" borderId="0" xfId="1" applyNumberFormat="1" applyFont="1" applyAlignment="1">
      <alignment horizontal="right" wrapText="1"/>
    </xf>
    <xf numFmtId="0" fontId="34" fillId="0" borderId="0" xfId="0" applyFont="1" applyAlignment="1">
      <alignment horizontal="right" wrapText="1"/>
    </xf>
    <xf numFmtId="0" fontId="15" fillId="4" borderId="0" xfId="0" applyFont="1" applyFill="1" applyAlignment="1">
      <alignment wrapText="1"/>
    </xf>
    <xf numFmtId="0" fontId="34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Dezimal 2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view="pageBreakPreview" topLeftCell="A20" zoomScaleNormal="100" zoomScaleSheetLayoutView="100" workbookViewId="0">
      <selection activeCell="G44" sqref="G44"/>
    </sheetView>
  </sheetViews>
  <sheetFormatPr baseColWidth="10" defaultColWidth="11.42578125" defaultRowHeight="16.5" x14ac:dyDescent="0.3"/>
  <cols>
    <col min="1" max="1" width="16.28515625" style="1" customWidth="1"/>
    <col min="2" max="2" width="3.140625" style="1" customWidth="1"/>
    <col min="3" max="3" width="21" style="1" bestFit="1" customWidth="1"/>
    <col min="4" max="4" width="1.42578125" style="1" customWidth="1"/>
    <col min="5" max="5" width="33.42578125" style="1" customWidth="1"/>
    <col min="6" max="6" width="7.42578125" style="1" customWidth="1"/>
    <col min="7" max="7" width="15.5703125" style="1" bestFit="1" customWidth="1"/>
    <col min="8" max="8" width="3.85546875" style="1" bestFit="1" customWidth="1"/>
    <col min="9" max="9" width="12.5703125" style="1" bestFit="1" customWidth="1"/>
    <col min="10" max="10" width="12.5703125" style="1" customWidth="1"/>
    <col min="11" max="16384" width="11.42578125" style="1"/>
  </cols>
  <sheetData>
    <row r="1" spans="1:10" s="19" customFormat="1" ht="50.1" customHeight="1" x14ac:dyDescent="0.3">
      <c r="A1" s="112" t="s">
        <v>52</v>
      </c>
      <c r="B1" s="113"/>
      <c r="C1" s="113"/>
      <c r="D1" s="113"/>
      <c r="E1" s="113"/>
      <c r="F1" s="122" t="s">
        <v>43</v>
      </c>
      <c r="G1" s="123"/>
      <c r="H1" s="75"/>
    </row>
    <row r="2" spans="1:10" s="19" customFormat="1" ht="16.5" customHeight="1" x14ac:dyDescent="0.3">
      <c r="A2" s="52"/>
      <c r="B2" s="53"/>
      <c r="C2" s="53"/>
      <c r="D2" s="53"/>
      <c r="E2" s="53"/>
      <c r="F2" s="52"/>
      <c r="G2" s="74" t="s">
        <v>58</v>
      </c>
      <c r="H2" s="26"/>
    </row>
    <row r="3" spans="1:10" s="19" customFormat="1" ht="16.5" customHeight="1" x14ac:dyDescent="0.3">
      <c r="A3" s="52"/>
      <c r="B3" s="53"/>
      <c r="C3" s="53"/>
      <c r="D3" s="53"/>
      <c r="E3" s="53"/>
      <c r="F3" s="52"/>
      <c r="G3" s="74"/>
      <c r="H3" s="26"/>
    </row>
    <row r="4" spans="1:10" ht="35.25" customHeight="1" x14ac:dyDescent="0.3">
      <c r="A4" s="118" t="s">
        <v>16</v>
      </c>
      <c r="B4" s="119"/>
      <c r="C4" s="119"/>
      <c r="D4" s="119"/>
      <c r="E4" s="119"/>
      <c r="F4" s="119"/>
      <c r="G4" s="119"/>
      <c r="H4" s="119"/>
    </row>
    <row r="5" spans="1:10" ht="30.75" customHeight="1" x14ac:dyDescent="0.3">
      <c r="A5" s="118" t="s">
        <v>17</v>
      </c>
      <c r="B5" s="118"/>
      <c r="C5" s="118"/>
      <c r="D5" s="118"/>
      <c r="E5" s="118"/>
      <c r="F5" s="118"/>
      <c r="G5" s="118"/>
      <c r="H5" s="118"/>
    </row>
    <row r="7" spans="1:10" ht="22.5" customHeight="1" x14ac:dyDescent="0.3">
      <c r="A7" s="1" t="s">
        <v>0</v>
      </c>
      <c r="C7" s="94"/>
      <c r="D7" s="95"/>
      <c r="E7" s="95"/>
      <c r="F7" s="95"/>
      <c r="G7" s="96"/>
      <c r="I7" s="22"/>
      <c r="J7" s="20"/>
    </row>
    <row r="8" spans="1:10" ht="22.5" customHeight="1" x14ac:dyDescent="0.3">
      <c r="C8" s="97"/>
      <c r="D8" s="98"/>
      <c r="E8" s="98"/>
      <c r="F8" s="98"/>
      <c r="G8" s="99"/>
      <c r="I8" s="22"/>
      <c r="J8" s="20"/>
    </row>
    <row r="9" spans="1:10" ht="22.5" customHeight="1" x14ac:dyDescent="0.3">
      <c r="C9" s="103"/>
      <c r="D9" s="104"/>
      <c r="E9" s="104"/>
      <c r="F9" s="104"/>
      <c r="G9" s="105"/>
      <c r="I9" s="22"/>
      <c r="J9" s="20"/>
    </row>
    <row r="10" spans="1:10" ht="22.5" customHeight="1" x14ac:dyDescent="0.3">
      <c r="C10" s="100"/>
      <c r="D10" s="101"/>
      <c r="E10" s="101"/>
      <c r="F10" s="101"/>
      <c r="G10" s="102"/>
      <c r="I10" s="22"/>
      <c r="J10" s="20"/>
    </row>
    <row r="11" spans="1:10" x14ac:dyDescent="0.3">
      <c r="I11" s="22"/>
      <c r="J11" s="20"/>
    </row>
    <row r="12" spans="1:10" ht="42" customHeight="1" x14ac:dyDescent="0.3">
      <c r="A12" s="114" t="s">
        <v>42</v>
      </c>
      <c r="B12" s="115"/>
      <c r="C12" s="115"/>
      <c r="D12" s="115"/>
      <c r="E12" s="115"/>
      <c r="F12" s="115"/>
      <c r="G12" s="51" t="s">
        <v>36</v>
      </c>
      <c r="I12" s="22"/>
      <c r="J12" s="20"/>
    </row>
    <row r="13" spans="1:10" ht="20.100000000000001" customHeight="1" x14ac:dyDescent="0.3">
      <c r="A13" s="25" t="s">
        <v>30</v>
      </c>
      <c r="B13" s="26"/>
      <c r="C13" s="26"/>
      <c r="D13" s="26"/>
      <c r="E13" s="26"/>
      <c r="F13" s="26"/>
      <c r="G13" s="26"/>
      <c r="I13" s="22"/>
      <c r="J13" s="20"/>
    </row>
    <row r="14" spans="1:10" x14ac:dyDescent="0.3">
      <c r="A14" s="4" t="s">
        <v>10</v>
      </c>
      <c r="G14" s="61">
        <v>280000</v>
      </c>
      <c r="H14" s="1" t="s">
        <v>4</v>
      </c>
      <c r="I14" s="22"/>
      <c r="J14" s="20"/>
    </row>
    <row r="15" spans="1:10" x14ac:dyDescent="0.3">
      <c r="A15" s="19" t="s">
        <v>29</v>
      </c>
      <c r="G15" s="61">
        <v>60607.12</v>
      </c>
      <c r="H15" s="1" t="s">
        <v>4</v>
      </c>
    </row>
    <row r="16" spans="1:10" x14ac:dyDescent="0.3">
      <c r="A16" s="4" t="s">
        <v>7</v>
      </c>
      <c r="G16" s="62" t="s">
        <v>41</v>
      </c>
    </row>
    <row r="17" spans="1:8" x14ac:dyDescent="0.3">
      <c r="A17" s="4" t="s">
        <v>40</v>
      </c>
      <c r="G17" s="63">
        <v>97</v>
      </c>
      <c r="H17" s="1" t="s">
        <v>2</v>
      </c>
    </row>
    <row r="18" spans="1:8" x14ac:dyDescent="0.3">
      <c r="A18" s="4" t="s">
        <v>1</v>
      </c>
      <c r="G18" s="64" t="s">
        <v>28</v>
      </c>
    </row>
    <row r="19" spans="1:8" ht="11.25" customHeight="1" x14ac:dyDescent="0.3">
      <c r="A19" s="4"/>
      <c r="G19" s="65"/>
    </row>
    <row r="20" spans="1:8" x14ac:dyDescent="0.3">
      <c r="A20" s="4" t="s">
        <v>19</v>
      </c>
      <c r="G20" s="66">
        <f>G15*G17/100</f>
        <v>58788.906400000007</v>
      </c>
    </row>
    <row r="21" spans="1:8" ht="11.25" customHeight="1" x14ac:dyDescent="0.3">
      <c r="A21" s="4"/>
    </row>
    <row r="22" spans="1:8" x14ac:dyDescent="0.3">
      <c r="A22" s="9" t="s">
        <v>18</v>
      </c>
      <c r="G22" s="5"/>
      <c r="H22" s="1" t="s">
        <v>2</v>
      </c>
    </row>
    <row r="23" spans="1:8" ht="16.5" customHeight="1" x14ac:dyDescent="0.3">
      <c r="G23" s="24">
        <f>G20*G22/100</f>
        <v>0</v>
      </c>
    </row>
    <row r="24" spans="1:8" ht="11.25" customHeight="1" x14ac:dyDescent="0.3"/>
    <row r="25" spans="1:8" x14ac:dyDescent="0.3">
      <c r="A25" s="4" t="s">
        <v>23</v>
      </c>
      <c r="G25" s="23">
        <f>G20+G23</f>
        <v>58788.906400000007</v>
      </c>
      <c r="H25" s="1" t="s">
        <v>4</v>
      </c>
    </row>
    <row r="26" spans="1:8" x14ac:dyDescent="0.3">
      <c r="A26" s="4" t="s">
        <v>8</v>
      </c>
      <c r="G26" s="5"/>
      <c r="H26" s="1" t="s">
        <v>2</v>
      </c>
    </row>
    <row r="27" spans="1:8" x14ac:dyDescent="0.3">
      <c r="A27" s="4" t="s">
        <v>12</v>
      </c>
      <c r="G27" s="23">
        <f>G25*G26/100</f>
        <v>0</v>
      </c>
      <c r="H27" s="1" t="s">
        <v>4</v>
      </c>
    </row>
    <row r="28" spans="1:8" ht="11.25" customHeight="1" x14ac:dyDescent="0.3"/>
    <row r="29" spans="1:8" s="19" customFormat="1" ht="20.100000000000001" customHeight="1" x14ac:dyDescent="0.3">
      <c r="A29" s="84" t="s">
        <v>59</v>
      </c>
      <c r="B29" s="85"/>
      <c r="C29" s="85"/>
      <c r="D29" s="85"/>
      <c r="E29" s="85"/>
    </row>
    <row r="30" spans="1:8" x14ac:dyDescent="0.3">
      <c r="A30" s="83" t="s">
        <v>55</v>
      </c>
      <c r="B30" s="83"/>
      <c r="C30" s="83"/>
      <c r="D30" s="83"/>
      <c r="E30" s="83"/>
      <c r="F30" s="11" t="s">
        <v>22</v>
      </c>
      <c r="G30" s="5"/>
      <c r="H30" s="1" t="s">
        <v>4</v>
      </c>
    </row>
    <row r="31" spans="1:8" x14ac:dyDescent="0.3">
      <c r="A31" s="83"/>
      <c r="B31" s="83"/>
      <c r="C31" s="83"/>
      <c r="D31" s="83"/>
      <c r="E31" s="83"/>
      <c r="G31" s="8"/>
    </row>
    <row r="32" spans="1:8" ht="16.5" customHeight="1" x14ac:dyDescent="0.3">
      <c r="A32" s="83" t="s">
        <v>56</v>
      </c>
      <c r="B32" s="83"/>
      <c r="C32" s="83"/>
      <c r="D32" s="83"/>
      <c r="E32" s="83"/>
      <c r="F32" s="11" t="s">
        <v>22</v>
      </c>
      <c r="G32" s="5"/>
      <c r="H32" s="1" t="s">
        <v>4</v>
      </c>
    </row>
    <row r="33" spans="1:9" ht="49.5" customHeight="1" x14ac:dyDescent="0.3">
      <c r="A33" s="110" t="s">
        <v>48</v>
      </c>
      <c r="B33" s="111"/>
      <c r="C33" s="111"/>
      <c r="D33" s="111"/>
      <c r="E33" s="111"/>
    </row>
    <row r="34" spans="1:9" x14ac:dyDescent="0.3">
      <c r="A34" s="83"/>
      <c r="B34" s="83"/>
      <c r="C34" s="83"/>
      <c r="D34" s="83"/>
      <c r="E34" s="83"/>
      <c r="G34" s="8"/>
    </row>
    <row r="35" spans="1:9" x14ac:dyDescent="0.3">
      <c r="A35" s="83" t="s">
        <v>63</v>
      </c>
      <c r="B35" s="83"/>
      <c r="C35" s="83"/>
      <c r="D35" s="83"/>
      <c r="E35" s="83"/>
      <c r="F35" s="11" t="s">
        <v>22</v>
      </c>
      <c r="G35" s="5"/>
      <c r="H35" s="1" t="s">
        <v>4</v>
      </c>
    </row>
    <row r="36" spans="1:9" x14ac:dyDescent="0.3">
      <c r="A36" s="110" t="s">
        <v>57</v>
      </c>
      <c r="B36" s="111"/>
      <c r="C36" s="111"/>
      <c r="D36" s="111"/>
      <c r="E36" s="111"/>
      <c r="G36" s="8"/>
    </row>
    <row r="37" spans="1:9" x14ac:dyDescent="0.3">
      <c r="A37" s="4"/>
      <c r="G37" s="8"/>
    </row>
    <row r="38" spans="1:9" s="19" customFormat="1" ht="16.5" customHeight="1" x14ac:dyDescent="0.3">
      <c r="A38" s="87" t="s">
        <v>60</v>
      </c>
      <c r="B38" s="88"/>
      <c r="C38" s="88"/>
      <c r="D38" s="88"/>
      <c r="E38" s="88"/>
      <c r="G38" s="8"/>
    </row>
    <row r="39" spans="1:9" x14ac:dyDescent="0.3">
      <c r="A39" s="126" t="s">
        <v>65</v>
      </c>
      <c r="B39" s="127"/>
      <c r="C39" s="127"/>
      <c r="D39" s="127"/>
      <c r="E39" s="127"/>
      <c r="G39" s="8"/>
    </row>
    <row r="40" spans="1:9" s="19" customFormat="1" ht="16.5" customHeight="1" x14ac:dyDescent="0.3">
      <c r="A40" s="124" t="s">
        <v>61</v>
      </c>
      <c r="B40" s="125"/>
      <c r="C40" s="125"/>
      <c r="D40" s="125"/>
      <c r="E40" s="125"/>
      <c r="F40" s="86" t="s">
        <v>22</v>
      </c>
      <c r="G40" s="68"/>
      <c r="H40" s="19" t="s">
        <v>4</v>
      </c>
    </row>
    <row r="41" spans="1:9" s="19" customFormat="1" ht="16.5" customHeight="1" x14ac:dyDescent="0.3">
      <c r="A41" s="88" t="s">
        <v>64</v>
      </c>
      <c r="B41" s="88"/>
      <c r="C41" s="88"/>
      <c r="D41" s="88"/>
      <c r="E41" s="88"/>
      <c r="F41" s="86" t="s">
        <v>22</v>
      </c>
      <c r="G41" s="68"/>
      <c r="H41" s="19" t="s">
        <v>4</v>
      </c>
    </row>
    <row r="42" spans="1:9" x14ac:dyDescent="0.3">
      <c r="A42" s="4"/>
      <c r="G42" s="8"/>
    </row>
    <row r="43" spans="1:9" x14ac:dyDescent="0.3">
      <c r="A43" s="4" t="s">
        <v>11</v>
      </c>
      <c r="G43" s="23">
        <f>G30+G32+G35+G40+G41</f>
        <v>0</v>
      </c>
      <c r="H43" s="1" t="s">
        <v>4</v>
      </c>
    </row>
    <row r="44" spans="1:9" x14ac:dyDescent="0.3">
      <c r="A44" s="4" t="s">
        <v>9</v>
      </c>
      <c r="G44" s="5"/>
      <c r="H44" s="1" t="s">
        <v>2</v>
      </c>
    </row>
    <row r="45" spans="1:9" x14ac:dyDescent="0.3">
      <c r="A45" s="4" t="s">
        <v>13</v>
      </c>
      <c r="G45" s="23">
        <f>G43*G44/100</f>
        <v>0</v>
      </c>
      <c r="H45" s="1" t="s">
        <v>4</v>
      </c>
    </row>
    <row r="46" spans="1:9" x14ac:dyDescent="0.3">
      <c r="A46" s="4"/>
      <c r="G46" s="8"/>
    </row>
    <row r="47" spans="1:9" x14ac:dyDescent="0.3">
      <c r="A47" s="40" t="s">
        <v>31</v>
      </c>
      <c r="G47" s="8"/>
    </row>
    <row r="48" spans="1:9" s="14" customFormat="1" ht="21" customHeight="1" x14ac:dyDescent="0.25">
      <c r="A48" s="29" t="s">
        <v>62</v>
      </c>
      <c r="B48" s="30"/>
      <c r="C48" s="30"/>
      <c r="D48" s="30"/>
      <c r="E48" s="30"/>
      <c r="F48" s="30"/>
      <c r="G48" s="31">
        <f>G25+G27+G43+G45</f>
        <v>58788.906400000007</v>
      </c>
      <c r="H48" s="14" t="s">
        <v>4</v>
      </c>
      <c r="I48" s="21"/>
    </row>
    <row r="49" spans="1:8" s="14" customFormat="1" ht="21" customHeight="1" x14ac:dyDescent="0.25">
      <c r="A49" s="29" t="s">
        <v>15</v>
      </c>
      <c r="B49" s="30"/>
      <c r="C49" s="30"/>
      <c r="D49" s="30"/>
      <c r="E49" s="30"/>
      <c r="F49" s="30"/>
      <c r="G49" s="31">
        <f>G48*0.19</f>
        <v>11169.892216000002</v>
      </c>
      <c r="H49" s="14" t="s">
        <v>4</v>
      </c>
    </row>
    <row r="50" spans="1:8" s="14" customFormat="1" ht="21" customHeight="1" x14ac:dyDescent="0.25">
      <c r="A50" s="27" t="s">
        <v>14</v>
      </c>
      <c r="B50" s="28"/>
      <c r="C50" s="28"/>
      <c r="D50" s="28"/>
      <c r="E50" s="28"/>
      <c r="F50" s="28"/>
      <c r="G50" s="32">
        <f>G48+G49</f>
        <v>69958.798616000015</v>
      </c>
      <c r="H50" s="14" t="s">
        <v>4</v>
      </c>
    </row>
    <row r="51" spans="1:8" ht="8.1" customHeight="1" x14ac:dyDescent="0.3">
      <c r="A51" s="4"/>
      <c r="G51" s="8"/>
    </row>
    <row r="52" spans="1:8" ht="8.1" customHeight="1" x14ac:dyDescent="0.3">
      <c r="A52" s="4"/>
      <c r="G52" s="8"/>
    </row>
    <row r="53" spans="1:8" ht="20.100000000000001" customHeight="1" x14ac:dyDescent="0.3">
      <c r="A53" s="10" t="s">
        <v>35</v>
      </c>
    </row>
    <row r="54" spans="1:8" x14ac:dyDescent="0.3">
      <c r="A54" s="18" t="s">
        <v>24</v>
      </c>
      <c r="G54" s="5"/>
      <c r="H54" s="1" t="s">
        <v>3</v>
      </c>
    </row>
    <row r="55" spans="1:8" x14ac:dyDescent="0.3">
      <c r="A55" s="9"/>
      <c r="G55" s="23">
        <f>15*G54</f>
        <v>0</v>
      </c>
      <c r="H55" s="1" t="s">
        <v>4</v>
      </c>
    </row>
    <row r="56" spans="1:8" ht="9" customHeight="1" x14ac:dyDescent="0.3"/>
    <row r="57" spans="1:8" x14ac:dyDescent="0.3">
      <c r="A57" s="18" t="s">
        <v>25</v>
      </c>
      <c r="G57" s="5"/>
      <c r="H57" s="1" t="s">
        <v>3</v>
      </c>
    </row>
    <row r="58" spans="1:8" x14ac:dyDescent="0.3">
      <c r="A58" s="9"/>
      <c r="G58" s="23">
        <f>20*G57</f>
        <v>0</v>
      </c>
      <c r="H58" s="1" t="s">
        <v>4</v>
      </c>
    </row>
    <row r="59" spans="1:8" ht="9" customHeight="1" x14ac:dyDescent="0.3"/>
    <row r="60" spans="1:8" x14ac:dyDescent="0.3">
      <c r="A60" s="18" t="s">
        <v>26</v>
      </c>
      <c r="G60" s="5"/>
      <c r="H60" s="1" t="s">
        <v>3</v>
      </c>
    </row>
    <row r="61" spans="1:8" x14ac:dyDescent="0.3">
      <c r="G61" s="23">
        <f>30*G60</f>
        <v>0</v>
      </c>
      <c r="H61" s="1" t="s">
        <v>4</v>
      </c>
    </row>
    <row r="62" spans="1:8" ht="5.0999999999999996" customHeight="1" x14ac:dyDescent="0.3">
      <c r="G62" s="8"/>
    </row>
    <row r="63" spans="1:8" x14ac:dyDescent="0.3">
      <c r="A63" s="40" t="s">
        <v>31</v>
      </c>
      <c r="G63" s="8"/>
    </row>
    <row r="64" spans="1:8" x14ac:dyDescent="0.3">
      <c r="A64" s="35" t="s">
        <v>20</v>
      </c>
      <c r="B64" s="36"/>
      <c r="C64" s="36"/>
      <c r="D64" s="36"/>
      <c r="E64" s="36"/>
      <c r="F64" s="36"/>
      <c r="G64" s="38">
        <f>G55+G58+G61</f>
        <v>0</v>
      </c>
      <c r="H64" s="1" t="s">
        <v>4</v>
      </c>
    </row>
    <row r="65" spans="1:11" x14ac:dyDescent="0.3">
      <c r="A65" s="37" t="s">
        <v>27</v>
      </c>
      <c r="B65" s="36"/>
      <c r="C65" s="36"/>
      <c r="D65" s="36"/>
      <c r="E65" s="36"/>
      <c r="F65" s="36"/>
      <c r="G65" s="38">
        <f>G26/100*G64</f>
        <v>0</v>
      </c>
      <c r="H65" s="1" t="s">
        <v>4</v>
      </c>
    </row>
    <row r="66" spans="1:11" x14ac:dyDescent="0.3">
      <c r="A66" s="35" t="s">
        <v>15</v>
      </c>
      <c r="B66" s="36"/>
      <c r="C66" s="36"/>
      <c r="D66" s="36"/>
      <c r="E66" s="36"/>
      <c r="F66" s="36"/>
      <c r="G66" s="38">
        <f>0.19*(G64+G65)</f>
        <v>0</v>
      </c>
      <c r="H66" s="1" t="s">
        <v>4</v>
      </c>
    </row>
    <row r="67" spans="1:11" x14ac:dyDescent="0.3">
      <c r="A67" s="33" t="s">
        <v>21</v>
      </c>
      <c r="B67" s="34"/>
      <c r="C67" s="34"/>
      <c r="D67" s="34"/>
      <c r="E67" s="34"/>
      <c r="F67" s="34"/>
      <c r="G67" s="39">
        <f>G64+G65+G66</f>
        <v>0</v>
      </c>
      <c r="H67" s="1" t="s">
        <v>4</v>
      </c>
    </row>
    <row r="68" spans="1:11" ht="16.5" customHeight="1" x14ac:dyDescent="0.3">
      <c r="A68" s="4"/>
      <c r="G68" s="8"/>
    </row>
    <row r="69" spans="1:11" ht="16.5" customHeight="1" x14ac:dyDescent="0.3">
      <c r="A69" s="4"/>
      <c r="G69" s="8"/>
    </row>
    <row r="70" spans="1:11" s="19" customFormat="1" ht="42" customHeight="1" x14ac:dyDescent="0.3">
      <c r="A70" s="120" t="s">
        <v>49</v>
      </c>
      <c r="B70" s="121"/>
      <c r="C70" s="121"/>
      <c r="D70" s="121"/>
      <c r="E70" s="121"/>
      <c r="F70" s="121"/>
      <c r="G70" s="82" t="s">
        <v>54</v>
      </c>
      <c r="H70" s="26"/>
      <c r="I70" s="89"/>
      <c r="J70" s="90"/>
      <c r="K70" s="90"/>
    </row>
    <row r="71" spans="1:11" s="19" customFormat="1" x14ac:dyDescent="0.3">
      <c r="A71" s="10" t="s">
        <v>46</v>
      </c>
    </row>
    <row r="72" spans="1:11" s="19" customFormat="1" x14ac:dyDescent="0.3">
      <c r="A72" s="4" t="s">
        <v>37</v>
      </c>
      <c r="G72" s="61">
        <v>25000</v>
      </c>
      <c r="H72" s="19" t="s">
        <v>4</v>
      </c>
    </row>
    <row r="73" spans="1:11" s="19" customFormat="1" x14ac:dyDescent="0.3">
      <c r="A73" s="19" t="s">
        <v>39</v>
      </c>
      <c r="G73" s="61">
        <v>9098</v>
      </c>
      <c r="H73" s="19" t="s">
        <v>4</v>
      </c>
    </row>
    <row r="74" spans="1:11" s="19" customFormat="1" x14ac:dyDescent="0.3">
      <c r="A74" s="4" t="s">
        <v>7</v>
      </c>
      <c r="G74" s="62" t="s">
        <v>41</v>
      </c>
    </row>
    <row r="75" spans="1:11" s="19" customFormat="1" x14ac:dyDescent="0.3">
      <c r="A75" s="4" t="s">
        <v>40</v>
      </c>
      <c r="G75" s="63">
        <v>97</v>
      </c>
      <c r="H75" s="19" t="s">
        <v>2</v>
      </c>
    </row>
    <row r="76" spans="1:11" s="19" customFormat="1" x14ac:dyDescent="0.3">
      <c r="A76" s="4" t="s">
        <v>1</v>
      </c>
      <c r="G76" s="64" t="s">
        <v>28</v>
      </c>
    </row>
    <row r="77" spans="1:11" s="19" customFormat="1" x14ac:dyDescent="0.3">
      <c r="A77" s="4"/>
      <c r="G77" s="65"/>
    </row>
    <row r="78" spans="1:11" s="19" customFormat="1" x14ac:dyDescent="0.3">
      <c r="A78" s="4" t="s">
        <v>19</v>
      </c>
      <c r="G78" s="66">
        <f>G73*G75/100</f>
        <v>8825.06</v>
      </c>
      <c r="H78" s="19" t="s">
        <v>4</v>
      </c>
    </row>
    <row r="79" spans="1:11" s="19" customFormat="1" x14ac:dyDescent="0.3">
      <c r="A79" s="4"/>
    </row>
    <row r="80" spans="1:11" s="19" customFormat="1" x14ac:dyDescent="0.3">
      <c r="A80" s="19" t="s">
        <v>18</v>
      </c>
      <c r="G80" s="68"/>
      <c r="H80" s="19" t="s">
        <v>2</v>
      </c>
    </row>
    <row r="81" spans="1:8" s="19" customFormat="1" x14ac:dyDescent="0.3">
      <c r="G81" s="69">
        <f>G78*G80/100</f>
        <v>0</v>
      </c>
    </row>
    <row r="82" spans="1:8" s="19" customFormat="1" x14ac:dyDescent="0.3"/>
    <row r="83" spans="1:8" s="19" customFormat="1" x14ac:dyDescent="0.3">
      <c r="A83" s="4" t="s">
        <v>23</v>
      </c>
      <c r="G83" s="23">
        <f>G78+G81</f>
        <v>8825.06</v>
      </c>
      <c r="H83" s="19" t="s">
        <v>4</v>
      </c>
    </row>
    <row r="84" spans="1:8" s="19" customFormat="1" x14ac:dyDescent="0.3">
      <c r="A84" s="4" t="s">
        <v>8</v>
      </c>
      <c r="G84" s="68"/>
      <c r="H84" s="19" t="s">
        <v>2</v>
      </c>
    </row>
    <row r="85" spans="1:8" s="19" customFormat="1" x14ac:dyDescent="0.3">
      <c r="A85" s="4" t="s">
        <v>12</v>
      </c>
      <c r="G85" s="23">
        <f>G83*G84/100</f>
        <v>0</v>
      </c>
      <c r="H85" s="19" t="s">
        <v>4</v>
      </c>
    </row>
    <row r="86" spans="1:8" s="19" customFormat="1" x14ac:dyDescent="0.3"/>
    <row r="87" spans="1:8" s="19" customFormat="1" ht="20.100000000000001" customHeight="1" x14ac:dyDescent="0.3">
      <c r="A87" s="84" t="s">
        <v>47</v>
      </c>
      <c r="B87" s="85"/>
      <c r="C87" s="85"/>
      <c r="D87" s="85"/>
      <c r="E87" s="85"/>
    </row>
    <row r="88" spans="1:8" s="19" customFormat="1" x14ac:dyDescent="0.3"/>
    <row r="89" spans="1:8" s="19" customFormat="1" x14ac:dyDescent="0.3">
      <c r="A89" s="40" t="s">
        <v>38</v>
      </c>
      <c r="G89" s="8"/>
    </row>
    <row r="90" spans="1:8" s="19" customFormat="1" x14ac:dyDescent="0.3">
      <c r="A90" s="29" t="s">
        <v>62</v>
      </c>
      <c r="B90" s="30"/>
      <c r="C90" s="30"/>
      <c r="D90" s="30"/>
      <c r="E90" s="30"/>
      <c r="F90" s="30"/>
      <c r="G90" s="31">
        <f>G83+G85</f>
        <v>8825.06</v>
      </c>
      <c r="H90" s="14" t="s">
        <v>4</v>
      </c>
    </row>
    <row r="91" spans="1:8" s="19" customFormat="1" x14ac:dyDescent="0.3">
      <c r="A91" s="29" t="s">
        <v>15</v>
      </c>
      <c r="B91" s="30"/>
      <c r="C91" s="30"/>
      <c r="D91" s="30"/>
      <c r="E91" s="30"/>
      <c r="F91" s="30"/>
      <c r="G91" s="31">
        <f>G90*0.19</f>
        <v>1676.7613999999999</v>
      </c>
      <c r="H91" s="14" t="s">
        <v>4</v>
      </c>
    </row>
    <row r="92" spans="1:8" s="19" customFormat="1" x14ac:dyDescent="0.3">
      <c r="A92" s="27" t="s">
        <v>14</v>
      </c>
      <c r="B92" s="28"/>
      <c r="C92" s="28"/>
      <c r="D92" s="28"/>
      <c r="E92" s="28"/>
      <c r="F92" s="28"/>
      <c r="G92" s="70">
        <f>G90+G91</f>
        <v>10501.821399999999</v>
      </c>
      <c r="H92" s="14" t="s">
        <v>4</v>
      </c>
    </row>
    <row r="93" spans="1:8" s="19" customFormat="1" x14ac:dyDescent="0.3">
      <c r="A93" s="4"/>
      <c r="G93" s="8"/>
    </row>
    <row r="94" spans="1:8" s="19" customFormat="1" x14ac:dyDescent="0.3">
      <c r="A94" s="10" t="s">
        <v>44</v>
      </c>
    </row>
    <row r="95" spans="1:8" s="19" customFormat="1" x14ac:dyDescent="0.3">
      <c r="A95" s="19" t="s">
        <v>24</v>
      </c>
      <c r="G95" s="68"/>
      <c r="H95" s="19" t="s">
        <v>3</v>
      </c>
    </row>
    <row r="96" spans="1:8" s="19" customFormat="1" x14ac:dyDescent="0.3">
      <c r="G96" s="23">
        <f>15*G95</f>
        <v>0</v>
      </c>
      <c r="H96" s="19" t="s">
        <v>4</v>
      </c>
    </row>
    <row r="97" spans="1:10" s="19" customFormat="1" x14ac:dyDescent="0.3"/>
    <row r="98" spans="1:10" s="19" customFormat="1" x14ac:dyDescent="0.3">
      <c r="A98" s="19" t="s">
        <v>25</v>
      </c>
      <c r="G98" s="68"/>
      <c r="H98" s="19" t="s">
        <v>3</v>
      </c>
    </row>
    <row r="99" spans="1:10" s="19" customFormat="1" x14ac:dyDescent="0.3">
      <c r="G99" s="23">
        <f>20*G98</f>
        <v>0</v>
      </c>
      <c r="H99" s="19" t="s">
        <v>4</v>
      </c>
    </row>
    <row r="100" spans="1:10" s="19" customFormat="1" x14ac:dyDescent="0.3"/>
    <row r="101" spans="1:10" s="19" customFormat="1" x14ac:dyDescent="0.3">
      <c r="A101" s="19" t="s">
        <v>26</v>
      </c>
      <c r="G101" s="68"/>
      <c r="H101" s="19" t="s">
        <v>3</v>
      </c>
    </row>
    <row r="102" spans="1:10" s="19" customFormat="1" x14ac:dyDescent="0.3">
      <c r="G102" s="23">
        <f>30*G101</f>
        <v>0</v>
      </c>
      <c r="H102" s="19" t="s">
        <v>4</v>
      </c>
    </row>
    <row r="103" spans="1:10" s="19" customFormat="1" ht="5.0999999999999996" customHeight="1" x14ac:dyDescent="0.3">
      <c r="G103" s="8"/>
    </row>
    <row r="104" spans="1:10" s="19" customFormat="1" x14ac:dyDescent="0.3">
      <c r="A104" s="40" t="s">
        <v>38</v>
      </c>
      <c r="G104" s="8"/>
    </row>
    <row r="105" spans="1:10" s="19" customFormat="1" x14ac:dyDescent="0.3">
      <c r="A105" s="35" t="s">
        <v>20</v>
      </c>
      <c r="B105" s="71"/>
      <c r="C105" s="71"/>
      <c r="D105" s="71"/>
      <c r="E105" s="71"/>
      <c r="F105" s="71"/>
      <c r="G105" s="38">
        <f>G96+G99+G102</f>
        <v>0</v>
      </c>
      <c r="H105" s="19" t="s">
        <v>4</v>
      </c>
    </row>
    <row r="106" spans="1:10" s="19" customFormat="1" x14ac:dyDescent="0.3">
      <c r="A106" s="37" t="s">
        <v>27</v>
      </c>
      <c r="B106" s="71"/>
      <c r="C106" s="71"/>
      <c r="D106" s="71"/>
      <c r="E106" s="71"/>
      <c r="F106" s="71"/>
      <c r="G106" s="38">
        <f>G84/100*G105</f>
        <v>0</v>
      </c>
      <c r="H106" s="19" t="s">
        <v>4</v>
      </c>
    </row>
    <row r="107" spans="1:10" s="19" customFormat="1" x14ac:dyDescent="0.3">
      <c r="A107" s="35" t="s">
        <v>15</v>
      </c>
      <c r="B107" s="71"/>
      <c r="C107" s="71"/>
      <c r="D107" s="71"/>
      <c r="E107" s="71"/>
      <c r="F107" s="71"/>
      <c r="G107" s="38">
        <f>0.19*(G105+G106)</f>
        <v>0</v>
      </c>
      <c r="H107" s="19" t="s">
        <v>4</v>
      </c>
    </row>
    <row r="108" spans="1:10" s="19" customFormat="1" ht="17.25" customHeight="1" x14ac:dyDescent="0.3">
      <c r="A108" s="33" t="s">
        <v>21</v>
      </c>
      <c r="B108" s="72"/>
      <c r="C108" s="72"/>
      <c r="D108" s="72"/>
      <c r="E108" s="72"/>
      <c r="F108" s="72"/>
      <c r="G108" s="73">
        <f>G105+G106+G107</f>
        <v>0</v>
      </c>
      <c r="H108" s="19" t="s">
        <v>4</v>
      </c>
    </row>
    <row r="109" spans="1:10" s="19" customFormat="1" ht="8.1" customHeight="1" x14ac:dyDescent="0.3">
      <c r="A109" s="4"/>
      <c r="G109" s="8"/>
    </row>
    <row r="110" spans="1:10" ht="8.1" customHeight="1" thickBot="1" x14ac:dyDescent="0.35">
      <c r="A110" s="4"/>
      <c r="G110" s="8"/>
    </row>
    <row r="111" spans="1:10" ht="42" customHeight="1" thickBot="1" x14ac:dyDescent="0.35">
      <c r="A111" s="116" t="s">
        <v>51</v>
      </c>
      <c r="B111" s="117"/>
      <c r="C111" s="117"/>
      <c r="D111" s="117"/>
      <c r="E111" s="117"/>
      <c r="F111" s="117"/>
      <c r="G111" s="67" t="s">
        <v>50</v>
      </c>
      <c r="I111" s="22"/>
      <c r="J111" s="20"/>
    </row>
    <row r="112" spans="1:10" ht="16.5" customHeight="1" thickBot="1" x14ac:dyDescent="0.35">
      <c r="A112" s="4"/>
      <c r="G112" s="8"/>
    </row>
    <row r="113" spans="1:9" ht="16.5" customHeight="1" x14ac:dyDescent="0.3">
      <c r="A113" s="12" t="s">
        <v>32</v>
      </c>
      <c r="B113" s="13"/>
      <c r="C113" s="13"/>
      <c r="D113" s="13"/>
      <c r="E113" s="13"/>
      <c r="F113" s="13"/>
      <c r="G113" s="54">
        <f>G48+G90</f>
        <v>67613.966400000005</v>
      </c>
      <c r="H113" s="14" t="s">
        <v>4</v>
      </c>
      <c r="I113" s="50"/>
    </row>
    <row r="114" spans="1:9" ht="16.5" customHeight="1" x14ac:dyDescent="0.3">
      <c r="A114" s="15" t="s">
        <v>15</v>
      </c>
      <c r="B114" s="14"/>
      <c r="C114" s="14"/>
      <c r="D114" s="14"/>
      <c r="E114" s="14"/>
      <c r="F114" s="14"/>
      <c r="G114" s="55">
        <f>G113*0.19</f>
        <v>12846.653616000001</v>
      </c>
      <c r="H114" s="14" t="s">
        <v>4</v>
      </c>
    </row>
    <row r="115" spans="1:9" ht="16.5" customHeight="1" thickBot="1" x14ac:dyDescent="0.35">
      <c r="A115" s="16" t="s">
        <v>33</v>
      </c>
      <c r="B115" s="17"/>
      <c r="C115" s="17"/>
      <c r="D115" s="17"/>
      <c r="E115" s="17"/>
      <c r="F115" s="17"/>
      <c r="G115" s="56">
        <f>G113+G114</f>
        <v>80460.620016000001</v>
      </c>
      <c r="H115" s="14" t="s">
        <v>4</v>
      </c>
      <c r="I115" s="77">
        <f>G50+G92</f>
        <v>80460.620016000015</v>
      </c>
    </row>
    <row r="116" spans="1:9" ht="16.5" customHeight="1" x14ac:dyDescent="0.3">
      <c r="A116" s="41"/>
      <c r="B116" s="14"/>
      <c r="C116" s="14"/>
      <c r="D116" s="14"/>
      <c r="E116" s="14"/>
      <c r="F116" s="14"/>
      <c r="G116" s="42"/>
      <c r="H116" s="14"/>
    </row>
    <row r="117" spans="1:9" ht="16.5" customHeight="1" thickBot="1" x14ac:dyDescent="0.35">
      <c r="A117" s="10" t="s">
        <v>34</v>
      </c>
      <c r="B117" s="19"/>
      <c r="C117" s="19"/>
      <c r="D117" s="19"/>
      <c r="E117" s="19"/>
      <c r="F117" s="19"/>
      <c r="G117" s="19"/>
      <c r="H117" s="19"/>
    </row>
    <row r="118" spans="1:9" ht="16.5" customHeight="1" x14ac:dyDescent="0.3">
      <c r="A118" s="43" t="s">
        <v>20</v>
      </c>
      <c r="B118" s="44"/>
      <c r="C118" s="44"/>
      <c r="D118" s="44"/>
      <c r="E118" s="44"/>
      <c r="F118" s="44"/>
      <c r="G118" s="57">
        <f>G64+G105</f>
        <v>0</v>
      </c>
      <c r="H118" s="19" t="s">
        <v>4</v>
      </c>
      <c r="I118" s="50"/>
    </row>
    <row r="119" spans="1:9" ht="16.5" customHeight="1" x14ac:dyDescent="0.3">
      <c r="A119" s="45" t="s">
        <v>27</v>
      </c>
      <c r="B119" s="46"/>
      <c r="C119" s="46"/>
      <c r="D119" s="46"/>
      <c r="E119" s="46"/>
      <c r="F119" s="46"/>
      <c r="G119" s="58">
        <f>G65+G106</f>
        <v>0</v>
      </c>
      <c r="H119" s="19" t="s">
        <v>4</v>
      </c>
    </row>
    <row r="120" spans="1:9" ht="16.5" customHeight="1" x14ac:dyDescent="0.3">
      <c r="A120" s="47" t="s">
        <v>15</v>
      </c>
      <c r="B120" s="46"/>
      <c r="C120" s="46"/>
      <c r="D120" s="46"/>
      <c r="E120" s="46"/>
      <c r="F120" s="46"/>
      <c r="G120" s="59">
        <f>G66+G107</f>
        <v>0</v>
      </c>
      <c r="H120" s="19" t="s">
        <v>4</v>
      </c>
    </row>
    <row r="121" spans="1:9" ht="16.5" customHeight="1" thickBot="1" x14ac:dyDescent="0.35">
      <c r="A121" s="48" t="s">
        <v>21</v>
      </c>
      <c r="B121" s="49"/>
      <c r="C121" s="49"/>
      <c r="D121" s="49"/>
      <c r="E121" s="49"/>
      <c r="F121" s="49"/>
      <c r="G121" s="60">
        <f>G118+G119+G120</f>
        <v>0</v>
      </c>
      <c r="H121" s="19" t="s">
        <v>4</v>
      </c>
    </row>
    <row r="122" spans="1:9" ht="16.5" customHeight="1" x14ac:dyDescent="0.3">
      <c r="A122" s="4"/>
      <c r="G122" s="8"/>
    </row>
    <row r="123" spans="1:9" ht="51.75" customHeight="1" x14ac:dyDescent="0.3">
      <c r="A123" s="106" t="s">
        <v>45</v>
      </c>
      <c r="B123" s="107"/>
      <c r="C123" s="107"/>
      <c r="D123" s="107"/>
      <c r="E123" s="107"/>
      <c r="F123" s="107"/>
      <c r="G123" s="107"/>
    </row>
    <row r="124" spans="1:9" ht="16.5" customHeight="1" x14ac:dyDescent="0.3">
      <c r="A124" s="4"/>
      <c r="G124" s="8"/>
    </row>
    <row r="125" spans="1:9" s="78" customFormat="1" x14ac:dyDescent="0.3">
      <c r="A125" s="76" t="s">
        <v>53</v>
      </c>
      <c r="G125" s="79"/>
    </row>
    <row r="126" spans="1:9" s="19" customFormat="1" x14ac:dyDescent="0.3">
      <c r="A126" s="108"/>
      <c r="B126" s="109"/>
      <c r="C126" s="109"/>
      <c r="D126" s="109"/>
      <c r="E126" s="109"/>
      <c r="F126" s="109"/>
      <c r="G126" s="80"/>
      <c r="H126" s="81"/>
    </row>
    <row r="127" spans="1:9" s="19" customFormat="1" x14ac:dyDescent="0.3">
      <c r="A127" s="108"/>
      <c r="B127" s="109"/>
      <c r="C127" s="109"/>
      <c r="D127" s="109"/>
      <c r="E127" s="109"/>
      <c r="F127" s="109"/>
      <c r="G127" s="80"/>
      <c r="H127" s="81"/>
    </row>
    <row r="128" spans="1:9" s="19" customFormat="1" x14ac:dyDescent="0.3">
      <c r="A128" s="108"/>
      <c r="B128" s="109"/>
      <c r="C128" s="109"/>
      <c r="D128" s="109"/>
      <c r="E128" s="109"/>
      <c r="F128" s="109"/>
      <c r="G128" s="80"/>
      <c r="H128" s="81"/>
    </row>
    <row r="129" spans="1:8" s="19" customFormat="1" x14ac:dyDescent="0.3">
      <c r="A129" s="108"/>
      <c r="B129" s="109"/>
      <c r="C129" s="109"/>
      <c r="D129" s="109"/>
      <c r="E129" s="109"/>
      <c r="F129" s="109"/>
      <c r="G129" s="80"/>
      <c r="H129" s="81"/>
    </row>
    <row r="130" spans="1:8" ht="16.5" customHeight="1" x14ac:dyDescent="0.3">
      <c r="C130" s="3"/>
    </row>
    <row r="131" spans="1:8" ht="60" customHeight="1" x14ac:dyDescent="0.3">
      <c r="A131" s="6"/>
      <c r="B131" s="7"/>
      <c r="C131" s="91"/>
      <c r="D131" s="92"/>
      <c r="E131" s="92"/>
      <c r="F131" s="92"/>
      <c r="G131" s="92"/>
      <c r="H131" s="93"/>
    </row>
    <row r="132" spans="1:8" x14ac:dyDescent="0.3">
      <c r="A132" s="2" t="s">
        <v>5</v>
      </c>
      <c r="B132" s="2"/>
      <c r="C132" s="2" t="s">
        <v>6</v>
      </c>
    </row>
  </sheetData>
  <sheetProtection algorithmName="SHA-512" hashValue="CPn2sVVpzKgIy06JzvvVcMVq5OMajqLDHaVdx2ktMbz5x3HZudM+O+SmfemH1uZV8DZoujkNiOy5k4J8GVGi+g==" saltValue="qfkIFQLzWlkrFaT3sg3U0A==" spinCount="100000" sheet="1" selectLockedCells="1"/>
  <mergeCells count="22">
    <mergeCell ref="A1:E1"/>
    <mergeCell ref="A12:F12"/>
    <mergeCell ref="A111:F111"/>
    <mergeCell ref="A4:H4"/>
    <mergeCell ref="A5:H5"/>
    <mergeCell ref="A70:F70"/>
    <mergeCell ref="F1:G1"/>
    <mergeCell ref="A33:E33"/>
    <mergeCell ref="A40:E40"/>
    <mergeCell ref="A39:E39"/>
    <mergeCell ref="I70:K70"/>
    <mergeCell ref="C131:H131"/>
    <mergeCell ref="C7:G7"/>
    <mergeCell ref="C8:G8"/>
    <mergeCell ref="C10:G10"/>
    <mergeCell ref="C9:G9"/>
    <mergeCell ref="A123:G123"/>
    <mergeCell ref="A126:F126"/>
    <mergeCell ref="A127:F127"/>
    <mergeCell ref="A128:F128"/>
    <mergeCell ref="A129:F129"/>
    <mergeCell ref="A36:E36"/>
  </mergeCells>
  <pageMargins left="1.1023622047244095" right="0.70866141732283472" top="0.78740157480314965" bottom="0.59055118110236227" header="0.31496062992125984" footer="0.31496062992125984"/>
  <pageSetup paperSize="9" scale="75" fitToHeight="3" orientation="portrait" r:id="rId1"/>
  <headerFooter>
    <oddFooter>&amp;LHonorarformblatt&amp;RSeite &amp;P/&amp;N</oddFooter>
  </headerFooter>
  <rowBreaks count="2" manualBreakCount="2">
    <brk id="51" max="7" man="1"/>
    <brk id="10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Honorar FPL TA1und3</vt:lpstr>
      <vt:lpstr>'Honorar FPL TA1und3'!Druckbereich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Anja SHA</cp:lastModifiedBy>
  <cp:lastPrinted>2025-05-21T14:49:45Z</cp:lastPrinted>
  <dcterms:created xsi:type="dcterms:W3CDTF">2019-06-19T12:17:42Z</dcterms:created>
  <dcterms:modified xsi:type="dcterms:W3CDTF">2025-05-22T12:38:58Z</dcterms:modified>
</cp:coreProperties>
</file>