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s://barmer.sharepoint.com/sites/P_TechnischesZielbild2027ff-Teilnahmewettbewerb/Freigegebene Dokumente/Teilnahmewettbewerb/Unterlagen/Arbeitsplatz/"/>
    </mc:Choice>
  </mc:AlternateContent>
  <bookViews>
    <workbookView xWindow="-28920" yWindow="-120" windowWidth="29040" windowHeight="15840"/>
  </bookViews>
  <sheets>
    <sheet name="Deckblatt" sheetId="37" r:id="rId1"/>
    <sheet name="Dokumenten Historie" sheetId="3" state="hidden" r:id="rId2"/>
    <sheet name="Einführung" sheetId="4" r:id="rId3"/>
    <sheet name="Definitionen" sheetId="32" r:id="rId4"/>
    <sheet name="Services" sheetId="6" r:id="rId5"/>
    <sheet name="Grundlegende IT-Infrastruktur" sheetId="33" r:id="rId6"/>
    <sheet name="Office Arbeitsplatz" sheetId="34" r:id="rId7"/>
    <sheet name="Virtueller Arbeitsplatz" sheetId="9" r:id="rId8"/>
    <sheet name="Software Management" sheetId="10" r:id="rId9"/>
    <sheet name="Arbeitsplatzdruck" sheetId="11" r:id="rId10"/>
    <sheet name="Kollaboration &amp; Kommunikation" sheetId="13" r:id="rId11"/>
    <sheet name="Virtuelle Systeme" sheetId="28" r:id="rId12"/>
    <sheet name="Housing für Netzwerk" sheetId="29" r:id="rId13"/>
    <sheet name="Firewall" sheetId="36" r:id="rId14"/>
    <sheet name="Internet Access " sheetId="35" r:id="rId15"/>
    <sheet name="Service Requests" sheetId="7" r:id="rId16"/>
  </sheets>
  <externalReferences>
    <externalReference r:id="rId17"/>
  </externalReferences>
  <definedNames>
    <definedName name="_xlnm._FilterDatabase" localSheetId="9" hidden="1">Arbeitsplatzdruck!$A$8:$A$150</definedName>
    <definedName name="_xlnm._FilterDatabase" localSheetId="12" hidden="1">'Housing für Netzwerk'!$B$8:$D$113</definedName>
    <definedName name="_xlnm._FilterDatabase" localSheetId="10" hidden="1">'Kollaboration &amp; Kommunikation'!$A$8:$A$200</definedName>
    <definedName name="_xlnm._FilterDatabase" localSheetId="15" hidden="1">'Service Requests'!$B$3:$G$39</definedName>
    <definedName name="_xlnm._FilterDatabase" localSheetId="4" hidden="1">Services!$A$2:$F$2</definedName>
    <definedName name="_xlnm._FilterDatabase" localSheetId="8" hidden="1">'Software Management'!$A$8:$A$92</definedName>
    <definedName name="_xlnm._FilterDatabase" localSheetId="11" hidden="1">'Virtuelle Systeme'!$B$8:$K$8</definedName>
    <definedName name="_xlnm._FilterDatabase" localSheetId="7" hidden="1">'Virtueller Arbeitsplatz'!$A$8:$A$189</definedName>
    <definedName name="_Key1" localSheetId="0" hidden="1">#REF!</definedName>
    <definedName name="_Key1" hidden="1">#REF!</definedName>
    <definedName name="_Order1" hidden="1">255</definedName>
    <definedName name="_Sort" localSheetId="0" hidden="1">#REF!</definedName>
    <definedName name="_Sort" hidden="1">#REF!</definedName>
    <definedName name="AtRiskPercentage">'[1]Service Level Credits'!$D$6</definedName>
    <definedName name="dfadf" localSheetId="0" hidden="1">{"report102",#N/A,FALSE,"102"}</definedName>
    <definedName name="dfadf" localSheetId="12" hidden="1">{"report102",#N/A,FALSE,"102"}</definedName>
    <definedName name="dfadf" localSheetId="11" hidden="1">{"report102",#N/A,FALSE,"102"}</definedName>
    <definedName name="dfadf" hidden="1">{"report102",#N/A,FALSE,"102"}</definedName>
    <definedName name="dkibid" localSheetId="0" hidden="1">{"REPORT101",#N/A,FALSE,"101 &amp; 111"}</definedName>
    <definedName name="dkibid" localSheetId="12" hidden="1">{"REPORT101",#N/A,FALSE,"101 &amp; 111"}</definedName>
    <definedName name="dkibid" localSheetId="11" hidden="1">{"REPORT101",#N/A,FALSE,"101 &amp; 111"}</definedName>
    <definedName name="dkibid" hidden="1">{"REPORT101",#N/A,FALSE,"101 &amp; 111"}</definedName>
    <definedName name="dp_docAuthor" localSheetId="0">#REF!</definedName>
    <definedName name="dp_docAuthor">#REF!</definedName>
    <definedName name="dp_docDate" localSheetId="0">#REF!</definedName>
    <definedName name="dp_docDate">#REF!</definedName>
    <definedName name="dp_docId" localSheetId="0">#REF!</definedName>
    <definedName name="dp_docId">#REF!</definedName>
    <definedName name="dp_docRevisionNumber" localSheetId="0">#REF!</definedName>
    <definedName name="dp_docRevisionNumber">#REF!</definedName>
    <definedName name="dp_docSetTitle" localSheetId="0">#REF!</definedName>
    <definedName name="dp_docSetTitle">#REF!</definedName>
    <definedName name="dp_docSetType" localSheetId="0">#REF!</definedName>
    <definedName name="dp_docSetType">#REF!</definedName>
    <definedName name="dp_docStatus" localSheetId="0">#REF!</definedName>
    <definedName name="dp_docStatus">#REF!</definedName>
    <definedName name="dp_docTitle" localSheetId="0">#REF!</definedName>
    <definedName name="dp_docTitle">#REF!</definedName>
    <definedName name="dp_docTypeAndNumber" localSheetId="0">#REF!</definedName>
    <definedName name="dp_docTypeAndNumber">#REF!</definedName>
    <definedName name="dp_documentHistory" localSheetId="1">'Dokumenten Historie'!$B$4:$F$20</definedName>
    <definedName name="dp_firstParty" localSheetId="0">#REF!</definedName>
    <definedName name="dp_firstParty">#REF!</definedName>
    <definedName name="dp_secondParty" localSheetId="0">#REF!</definedName>
    <definedName name="dp_secondParty">#REF!</definedName>
    <definedName name="_xlnm.Print_Area" localSheetId="9">Arbeitsplatzdruck!$A$1:$D$150</definedName>
    <definedName name="_xlnm.Print_Area" localSheetId="2">Einführung!$A$1:$N$48</definedName>
    <definedName name="_xlnm.Print_Area" localSheetId="12">'Housing für Netzwerk'!$A$1:$C$113</definedName>
    <definedName name="_xlnm.Print_Area" localSheetId="10">'Kollaboration &amp; Kommunikation'!$A$1:$E$200</definedName>
    <definedName name="_xlnm.Print_Area" localSheetId="15">'Service Requests'!$A$1:$G$39</definedName>
    <definedName name="_xlnm.Print_Area" localSheetId="4">Services!$A$1:$G$48</definedName>
    <definedName name="_xlnm.Print_Area" localSheetId="8">'Software Management'!$A$1:$I$92</definedName>
    <definedName name="_xlnm.Print_Area" localSheetId="11">'Virtuelle Systeme'!$A$1:$K$138</definedName>
    <definedName name="_xlnm.Print_Area" localSheetId="7">'Virtueller Arbeitsplatz'!$A$1:$H$189</definedName>
    <definedName name="_xlnm.Print_Titles" localSheetId="9">Arbeitsplatzdruck!$1:$8</definedName>
    <definedName name="_xlnm.Print_Titles" localSheetId="13">Firewall!$B:$B,Firewall!$1:$8</definedName>
    <definedName name="_xlnm.Print_Titles" localSheetId="5">'Grundlegende IT-Infrastruktur'!$8:$8</definedName>
    <definedName name="_xlnm.Print_Titles" localSheetId="12">'Housing für Netzwerk'!$B:$B,'Housing für Netzwerk'!$1:$8</definedName>
    <definedName name="_xlnm.Print_Titles" localSheetId="14">'Internet Access '!$B:$B,'Internet Access '!$1:$8</definedName>
    <definedName name="_xlnm.Print_Titles" localSheetId="10">'Kollaboration &amp; Kommunikation'!$B:$B,'Kollaboration &amp; Kommunikation'!$1:$8</definedName>
    <definedName name="_xlnm.Print_Titles" localSheetId="6">'Office Arbeitsplatz'!$8:$8</definedName>
    <definedName name="_xlnm.Print_Titles" localSheetId="15">'Service Requests'!$B:$B,'Service Requests'!$1:$3</definedName>
    <definedName name="_xlnm.Print_Titles" localSheetId="8">'Software Management'!$B:$B,'Software Management'!$1:$8</definedName>
    <definedName name="_xlnm.Print_Titles" localSheetId="11">'Virtuelle Systeme'!$B:$B,'Virtuelle Systeme'!$1:$8</definedName>
    <definedName name="_xlnm.Print_Titles" localSheetId="7">'Virtueller Arbeitsplatz'!$B:$B,'Virtueller Arbeitsplatz'!$8:$8</definedName>
    <definedName name="ii" localSheetId="0" hidden="1">{"REPORT100",#N/A,FALSE,"100 &amp; 110"}</definedName>
    <definedName name="ii" localSheetId="12" hidden="1">{"REPORT100",#N/A,FALSE,"100 &amp; 110"}</definedName>
    <definedName name="ii" localSheetId="11" hidden="1">{"REPORT100",#N/A,FALSE,"100 &amp; 110"}</definedName>
    <definedName name="ii" hidden="1">{"REPORT100",#N/A,FALSE,"100 &amp; 110"}</definedName>
    <definedName name="iOC_Client_Confidentiality">"strictly confidential"</definedName>
    <definedName name="iOC_Client_Contract_Title" localSheetId="12">"client_contract_title"</definedName>
    <definedName name="iOC_Client_Contract_Title" localSheetId="11">"client_contract_title"</definedName>
    <definedName name="iOC_Client_Contract_Title">"Arbeitsplatz"</definedName>
    <definedName name="iOC_Client_Logo_File">"Client_Logo_File"</definedName>
    <definedName name="iOC_Client_Name" localSheetId="12">"client_name"</definedName>
    <definedName name="iOC_Client_Name" localSheetId="11">"client_name"</definedName>
    <definedName name="iOC_Client_Name">"Barmer"</definedName>
    <definedName name="iOC_Client_Shortname" localSheetId="12">"client_shortname"</definedName>
    <definedName name="iOC_Client_Shortname" localSheetId="11">"client_shortname"</definedName>
    <definedName name="iOC_Client_Shortname">"Barmer"</definedName>
    <definedName name="iOC_EngagementCatalogActive">TRUE</definedName>
    <definedName name="iOC_LANG_DE">TRUE</definedName>
    <definedName name="iOC_Purpose">"Sourcing"</definedName>
    <definedName name="iOC_ReleaseDate" comment="YYYY/MM/DD - Release date of current ISG OneCatalog version">"2024/06/14"</definedName>
    <definedName name="iOC_Select">#REF!</definedName>
    <definedName name="iOC_Select_Bandwidth">#REF!</definedName>
    <definedName name="iOC_Select_Complexity">#REF!</definedName>
    <definedName name="iOC_Select_Compute_Capacity">#REF!</definedName>
    <definedName name="iOC_Select_Country_List">#REF!</definedName>
    <definedName name="iOC_Select_Criticality">#REF!</definedName>
    <definedName name="iOC_Select_Currency">#REF!</definedName>
    <definedName name="iOC_Select_Density_Rack">#REF!</definedName>
    <definedName name="iOC_Select_Density_SQM">#REF!</definedName>
    <definedName name="iOC_Select_Financial_Responsibility">#REF!</definedName>
    <definedName name="iOC_Select_Language_Level">#REF!</definedName>
    <definedName name="iOC_Select_Language_List">#REF!</definedName>
    <definedName name="iOC_Select_Throughput_FW">#REF!</definedName>
    <definedName name="iOC_Select_Throughput_IEEE">#REF!</definedName>
    <definedName name="iOC_Select_WF_Job_Experience">#REF!</definedName>
    <definedName name="iOC_Select_WF_PM_Experience">#REF!</definedName>
    <definedName name="iOC_Select_WF_SFIA_Level">#REF!</definedName>
    <definedName name="iOC_Select_WF_Working_Hours">#REF!</definedName>
    <definedName name="iOC_Template_Id" localSheetId="12">'Housing für Netzwerk'!#REF!</definedName>
    <definedName name="iOC_Template_Id" localSheetId="11">'Virtuelle Systeme'!#REF!</definedName>
    <definedName name="iOC_Template_Level" localSheetId="12">'Housing für Netzwerk'!$A$9:$A$113</definedName>
    <definedName name="iOC_Template_Level" localSheetId="11">'Virtuelle Systeme'!$A$9:$A$138</definedName>
    <definedName name="iOC_Template_Name_DE" localSheetId="12">'Housing für Netzwerk'!$B$9:$B$113</definedName>
    <definedName name="iOC_Template_Name_DE" localSheetId="11">'Virtuelle Systeme'!$B$9:$B$138</definedName>
    <definedName name="iOC_Template_Name_EN" localSheetId="12">'Housing für Netzwerk'!#REF!</definedName>
    <definedName name="iOC_Template_Name_EN" localSheetId="11">'Virtuelle Systeme'!#REF!</definedName>
    <definedName name="iOC_Template_Values" localSheetId="12">'Housing für Netzwerk'!#REF!</definedName>
    <definedName name="iOC_Template_Values" localSheetId="11">'Virtuelle Systeme'!#REF!</definedName>
    <definedName name="iOC_Version" comment="Release.Version.ModificationLevel of ISG OneCatalog">"3.3.01"</definedName>
    <definedName name="ISG" localSheetId="0" hidden="1">{"REPORT100",#N/A,FALSE,"100 &amp; 110"}</definedName>
    <definedName name="ISG" localSheetId="12" hidden="1">{"REPORT100",#N/A,FALSE,"100 &amp; 110"}</definedName>
    <definedName name="ISG" localSheetId="11" hidden="1">{"REPORT100",#N/A,FALSE,"100 &amp; 110"}</definedName>
    <definedName name="ISG" hidden="1">{"REPORT100",#N/A,FALSE,"100 &amp; 110"}</definedName>
    <definedName name="kbid" localSheetId="0" hidden="1">{"PRICE",#N/A,FALSE,"PRICE VAR"}</definedName>
    <definedName name="kbid" localSheetId="12" hidden="1">{"PRICE",#N/A,FALSE,"PRICE VAR"}</definedName>
    <definedName name="kbid" localSheetId="11" hidden="1">{"PRICE",#N/A,FALSE,"PRICE VAR"}</definedName>
    <definedName name="kbid" hidden="1">{"PRICE",#N/A,FALSE,"PRICE VAR"}</definedName>
    <definedName name="kdibm" localSheetId="0" hidden="1">{"REPORT100",#N/A,FALSE,"100 &amp; 110"}</definedName>
    <definedName name="kdibm" localSheetId="12" hidden="1">{"REPORT100",#N/A,FALSE,"100 &amp; 110"}</definedName>
    <definedName name="kdibm" localSheetId="11" hidden="1">{"REPORT100",#N/A,FALSE,"100 &amp; 110"}</definedName>
    <definedName name="kdibm" hidden="1">{"REPORT100",#N/A,FALSE,"100 &amp; 110"}</definedName>
    <definedName name="kibmb" localSheetId="0" hidden="1">{"MFG COGS",#N/A,FALSE,"MFG COGS";"MFGCOGS ESTIMATES",#N/A,FALSE,"MFG COGS"}</definedName>
    <definedName name="kibmb" localSheetId="12" hidden="1">{"MFG COGS",#N/A,FALSE,"MFG COGS";"MFGCOGS ESTIMATES",#N/A,FALSE,"MFG COGS"}</definedName>
    <definedName name="kibmb" localSheetId="11" hidden="1">{"MFG COGS",#N/A,FALSE,"MFG COGS";"MFGCOGS ESTIMATES",#N/A,FALSE,"MFG COGS"}</definedName>
    <definedName name="kibmb" hidden="1">{"MFG COGS",#N/A,FALSE,"MFG COGS";"MFGCOGS ESTIMATES",#N/A,FALSE,"MFG COGS"}</definedName>
    <definedName name="kiby\" localSheetId="0" hidden="1">{"JOBCOGS",#N/A,FALSE,"JOB COGS";"JOBHIST",#N/A,FALSE,"JOB COGS"}</definedName>
    <definedName name="kiby\" localSheetId="12" hidden="1">{"JOBCOGS",#N/A,FALSE,"JOB COGS";"JOBHIST",#N/A,FALSE,"JOB COGS"}</definedName>
    <definedName name="kiby\" localSheetId="11" hidden="1">{"JOBCOGS",#N/A,FALSE,"JOB COGS";"JOBHIST",#N/A,FALSE,"JOB COGS"}</definedName>
    <definedName name="kiby\" hidden="1">{"JOBCOGS",#N/A,FALSE,"JOB COGS";"JOBHIST",#N/A,FALSE,"JOB COGS"}</definedName>
    <definedName name="kim" localSheetId="0" hidden="1">{"CONSOL",#N/A,FALSE,"CONSOLIDATION"}</definedName>
    <definedName name="kim" localSheetId="12" hidden="1">{"CONSOL",#N/A,FALSE,"CONSOLIDATION"}</definedName>
    <definedName name="kim" localSheetId="11" hidden="1">{"CONSOL",#N/A,FALSE,"CONSOLIDATION"}</definedName>
    <definedName name="kim" hidden="1">{"CONSOL",#N/A,FALSE,"CONSOLIDATION"}</definedName>
    <definedName name="kimb" localSheetId="0" hidden="1">{"EXCH HIST",#N/A,FALSE,"EXCHANGE VAR";"RATES",#N/A,FALSE,"EXCHANGE VAR"}</definedName>
    <definedName name="kimb" localSheetId="12" hidden="1">{"EXCH HIST",#N/A,FALSE,"EXCHANGE VAR";"RATES",#N/A,FALSE,"EXCHANGE VAR"}</definedName>
    <definedName name="kimb" localSheetId="11" hidden="1">{"EXCH HIST",#N/A,FALSE,"EXCHANGE VAR";"RATES",#N/A,FALSE,"EXCHANGE VAR"}</definedName>
    <definedName name="kimb" hidden="1">{"EXCH HIST",#N/A,FALSE,"EXCHANGE VAR";"RATES",#N/A,FALSE,"EXCHANGE VAR"}</definedName>
    <definedName name="kimbmb" localSheetId="0" hidden="1">{"MFGVAR",#N/A,FALSE,"MFG VAR"}</definedName>
    <definedName name="kimbmb" localSheetId="12" hidden="1">{"MFGVAR",#N/A,FALSE,"MFG VAR"}</definedName>
    <definedName name="kimbmb" localSheetId="11" hidden="1">{"MFGVAR",#N/A,FALSE,"MFG VAR"}</definedName>
    <definedName name="kimbmb" hidden="1">{"MFGVAR",#N/A,FALSE,"MFG VAR"}</definedName>
    <definedName name="kodak" localSheetId="0" hidden="1">{"REPORT100",#N/A,FALSE,"100 &amp; 110"}</definedName>
    <definedName name="kodak" localSheetId="12" hidden="1">{"REPORT100",#N/A,FALSE,"100 &amp; 110"}</definedName>
    <definedName name="kodak" localSheetId="11" hidden="1">{"REPORT100",#N/A,FALSE,"100 &amp; 110"}</definedName>
    <definedName name="kodak" hidden="1">{"REPORT100",#N/A,FALSE,"100 &amp; 110"}</definedName>
    <definedName name="kodakrjs" localSheetId="0" hidden="1">{"MFG COGS",#N/A,FALSE,"MFG COGS";"MFGCOGS ESTIMATES",#N/A,FALSE,"MFG COGS"}</definedName>
    <definedName name="kodakrjs" localSheetId="12" hidden="1">{"MFG COGS",#N/A,FALSE,"MFG COGS";"MFGCOGS ESTIMATES",#N/A,FALSE,"MFG COGS"}</definedName>
    <definedName name="kodakrjs" localSheetId="11" hidden="1">{"MFG COGS",#N/A,FALSE,"MFG COGS";"MFGCOGS ESTIMATES",#N/A,FALSE,"MFG COGS"}</definedName>
    <definedName name="kodakrjs" hidden="1">{"MFG COGS",#N/A,FALSE,"MFG COGS";"MFGCOGS ESTIMATES",#N/A,FALSE,"MFG COGS"}</definedName>
    <definedName name="ListAttributeValues_DE" localSheetId="0" hidden="1">#REF!</definedName>
    <definedName name="ListAttributeValues_DE" hidden="1">#REF!</definedName>
    <definedName name="ListAttributeValues_DEU" localSheetId="0" hidden="1">#REF!</definedName>
    <definedName name="ListAttributeValues_DEU" hidden="1">#REF!</definedName>
    <definedName name="mmm" localSheetId="0" hidden="1">{"REPORT101",#N/A,FALSE,"101 &amp; 111"}</definedName>
    <definedName name="mmm" localSheetId="12" hidden="1">{"REPORT101",#N/A,FALSE,"101 &amp; 111"}</definedName>
    <definedName name="mmm" localSheetId="11" hidden="1">{"REPORT101",#N/A,FALSE,"101 &amp; 111"}</definedName>
    <definedName name="mmm" hidden="1">{"REPORT101",#N/A,FALSE,"101 &amp; 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8" i="35" l="1"/>
  <c r="D118" i="35"/>
  <c r="E138" i="28"/>
  <c r="D105" i="36"/>
  <c r="D94" i="36"/>
  <c r="D93" i="36"/>
  <c r="D58" i="36"/>
  <c r="C8" i="36"/>
  <c r="E117" i="35"/>
  <c r="D117" i="35"/>
  <c r="E108" i="35"/>
  <c r="D108" i="35"/>
  <c r="E97" i="35"/>
  <c r="D97" i="35"/>
  <c r="E96" i="35"/>
  <c r="D96" i="35"/>
  <c r="E61" i="35"/>
  <c r="D61" i="35"/>
  <c r="E43" i="35"/>
  <c r="D43" i="35"/>
  <c r="C8" i="35"/>
  <c r="D178" i="34"/>
  <c r="D177" i="34"/>
  <c r="D176" i="34"/>
  <c r="D174" i="34"/>
  <c r="D172" i="34"/>
  <c r="D171" i="34"/>
  <c r="D169" i="34"/>
  <c r="D168" i="34"/>
  <c r="D167" i="34"/>
  <c r="D164" i="34"/>
  <c r="D155" i="34"/>
  <c r="D142" i="34"/>
  <c r="C8" i="34"/>
  <c r="D121" i="33"/>
  <c r="D110" i="33"/>
  <c r="D109" i="33"/>
  <c r="D79" i="33"/>
  <c r="C8" i="33"/>
  <c r="A2" i="6"/>
  <c r="D138" i="28"/>
  <c r="D112" i="29" l="1"/>
  <c r="B2" i="6" l="1"/>
  <c r="D3" i="7" l="1"/>
  <c r="E3" i="7"/>
  <c r="F3" i="7"/>
  <c r="E199" i="13" l="1"/>
  <c r="D199" i="13"/>
  <c r="D149" i="11"/>
  <c r="F32" i="6"/>
  <c r="I91" i="10" l="1"/>
  <c r="H91" i="10"/>
  <c r="G91" i="10"/>
  <c r="F91" i="10"/>
  <c r="E91" i="10"/>
  <c r="D91" i="10"/>
  <c r="E111" i="13" l="1"/>
  <c r="I90" i="10"/>
  <c r="H90" i="10"/>
  <c r="I89" i="10"/>
  <c r="H89" i="10"/>
  <c r="I85" i="10"/>
  <c r="H85" i="10"/>
  <c r="I77" i="10"/>
  <c r="H77" i="10"/>
  <c r="G90" i="10"/>
  <c r="G89" i="10"/>
  <c r="G85" i="10"/>
  <c r="G77" i="10"/>
  <c r="D147" i="11" l="1"/>
  <c r="E198" i="13"/>
  <c r="E165" i="13"/>
  <c r="F15" i="6" l="1"/>
  <c r="F14" i="6"/>
  <c r="F13" i="6"/>
  <c r="F12" i="6"/>
  <c r="G187" i="9" l="1"/>
  <c r="F187" i="9"/>
  <c r="E187" i="9"/>
  <c r="G179" i="9"/>
  <c r="F179" i="9"/>
  <c r="E179" i="9"/>
  <c r="G178" i="9"/>
  <c r="F178" i="9"/>
  <c r="E178" i="9"/>
  <c r="G177" i="9"/>
  <c r="F177" i="9"/>
  <c r="E177" i="9"/>
  <c r="G176" i="9"/>
  <c r="F176" i="9"/>
  <c r="E176" i="9"/>
  <c r="G174" i="9"/>
  <c r="F174" i="9"/>
  <c r="E174" i="9"/>
  <c r="G165" i="9"/>
  <c r="F165" i="9"/>
  <c r="E165" i="9"/>
  <c r="G147" i="9"/>
  <c r="F147" i="9"/>
  <c r="E147" i="9"/>
  <c r="F16" i="6" l="1"/>
  <c r="C2" i="6"/>
  <c r="F85" i="10" l="1"/>
  <c r="E85" i="10"/>
  <c r="D85" i="10"/>
  <c r="D148" i="11" l="1"/>
  <c r="D128" i="11"/>
  <c r="F89" i="10" l="1"/>
  <c r="E89" i="10"/>
  <c r="D89" i="10"/>
  <c r="H176" i="9"/>
  <c r="D176" i="9"/>
  <c r="H179" i="9"/>
  <c r="D179" i="9"/>
  <c r="H187" i="9" l="1"/>
  <c r="H186" i="9"/>
  <c r="H178" i="9"/>
  <c r="H177" i="9"/>
  <c r="H174" i="9"/>
  <c r="H165" i="9"/>
  <c r="H147" i="9"/>
  <c r="D198" i="13"/>
  <c r="D183" i="13"/>
  <c r="D165" i="13"/>
  <c r="C8" i="13"/>
  <c r="C8" i="11"/>
  <c r="F90" i="10"/>
  <c r="E90" i="10"/>
  <c r="D90" i="10"/>
  <c r="F77" i="10"/>
  <c r="E77" i="10"/>
  <c r="D77" i="10"/>
  <c r="C8" i="10"/>
  <c r="D187" i="9"/>
  <c r="D178" i="9"/>
  <c r="D177" i="9"/>
  <c r="D174" i="9"/>
  <c r="D165" i="9"/>
  <c r="D147" i="9"/>
  <c r="C8" i="9"/>
  <c r="F2" i="6"/>
  <c r="E2" i="6"/>
  <c r="D2" i="6"/>
  <c r="A1" i="6"/>
  <c r="B2" i="3"/>
</calcChain>
</file>

<file path=xl/sharedStrings.xml><?xml version="1.0" encoding="utf-8"?>
<sst xmlns="http://schemas.openxmlformats.org/spreadsheetml/2006/main" count="4549" uniqueCount="837">
  <si>
    <t>01-02-01 Servicekatalog</t>
  </si>
  <si>
    <t xml:space="preserve">Bereitstellung von Arbeitsplatzlösungen </t>
  </si>
  <si>
    <t xml:space="preserve">der </t>
  </si>
  <si>
    <t xml:space="preserve">BARMER </t>
  </si>
  <si>
    <t>Datum</t>
  </si>
  <si>
    <t>Revision</t>
  </si>
  <si>
    <t>Autor</t>
  </si>
  <si>
    <t>Status</t>
  </si>
  <si>
    <t>Kommentar</t>
  </si>
  <si>
    <t>1.0</t>
  </si>
  <si>
    <t>Cluster AP</t>
  </si>
  <si>
    <t>Ready-for-Review</t>
  </si>
  <si>
    <t xml:space="preserve">Offen: 
- Überarbeitung der Einführung/Einleitung nach Festlegung offizieller Dokumentenname und Nummern. 
- Ergänzung der Services um Basisdienste (Zulieferung ausstehend)  </t>
  </si>
  <si>
    <t>- Überarbeitung der Einführung 
- Herausnahme Public Cloud Vertrag
- Herausnahme Service Delivery Lokationen 
- Anpassungen "optional" - komplett herausgenommen 
- Anpassungen Internet auf 10 GBPS</t>
  </si>
  <si>
    <t>Carsten</t>
  </si>
  <si>
    <t>Anpassung der Abrechnungs-IDs</t>
  </si>
  <si>
    <t>1</t>
  </si>
  <si>
    <t>Einleitung</t>
  </si>
  <si>
    <t>1.1</t>
  </si>
  <si>
    <t>Übersicht</t>
  </si>
  <si>
    <r>
      <t xml:space="preserve">Dieser Anhang </t>
    </r>
    <r>
      <rPr>
        <b/>
        <sz val="11"/>
        <rFont val="Arial"/>
        <family val="2"/>
      </rPr>
      <t>01-01-01 Service Katalog</t>
    </r>
    <r>
      <rPr>
        <sz val="11"/>
        <rFont val="Arial"/>
        <family val="2"/>
      </rPr>
      <t xml:space="preserve"> definiert und beschreibt die Servicetypen und Servicevarianten, welche Gegenstand dieses Vertrages sind und als solche auf dem Arbeitsblatt "Services" aufgeführt sind. Jeder Servicetyp wird auf einem separaten Arbeitsblatt beschrieben, das jeweils den Namen des Servicetyps trägt.</t>
    </r>
  </si>
  <si>
    <t>Jede Servicevariante eines Servicetyps ist in einer Spalte auf dem Arbeitsblatt des Servicetyps anhand nachfolgender Dimensionen (Zeilen) beschrieben:</t>
  </si>
  <si>
    <t>(a)</t>
  </si>
  <si>
    <t>Technologie</t>
  </si>
  <si>
    <r>
      <t xml:space="preserve">gegebenenfalls mit ergänzenden Informationen in Anlage </t>
    </r>
    <r>
      <rPr>
        <b/>
        <sz val="11"/>
        <rFont val="Arial"/>
        <family val="2"/>
      </rPr>
      <t>01-03 Technologiedefinitionen</t>
    </r>
  </si>
  <si>
    <t>(b)</t>
  </si>
  <si>
    <t>Leistungserbringung</t>
  </si>
  <si>
    <r>
      <t xml:space="preserve">gegebenenfalls mit ergänzenden Informationen in Anlage </t>
    </r>
    <r>
      <rPr>
        <b/>
        <sz val="11"/>
        <rFont val="Arial"/>
        <family val="2"/>
      </rPr>
      <t>02-04 Prozessrichtlinien</t>
    </r>
  </si>
  <si>
    <t>(c)</t>
  </si>
  <si>
    <t>Leistungsqualität</t>
  </si>
  <si>
    <r>
      <t xml:space="preserve">gegebenenfalls mit ergänzenden Informationen in Anlage </t>
    </r>
    <r>
      <rPr>
        <b/>
        <sz val="11"/>
        <rFont val="Arial"/>
        <family val="2"/>
      </rPr>
      <t>02-07 Leistungssteuerungsgrundsätze</t>
    </r>
  </si>
  <si>
    <t>(d)</t>
  </si>
  <si>
    <t>Preismodell</t>
  </si>
  <si>
    <r>
      <t xml:space="preserve">gegebenenfalls mit ergänzenden Informationen in Anlage </t>
    </r>
    <r>
      <rPr>
        <b/>
        <sz val="11"/>
        <rFont val="Arial"/>
        <family val="2"/>
      </rPr>
      <t>01-06 Leistungsverzeichnis</t>
    </r>
  </si>
  <si>
    <t>1.2</t>
  </si>
  <si>
    <r>
      <t xml:space="preserve">Der Technologiebereich umfasst alle Eigenschaften, Funktionen und Merkmale, die durch den Auftragnehmer im Rahmen seiner technischen Lösung bereitzustellen und zu betreiben sind. Falls erforderlich, sind in  </t>
    </r>
    <r>
      <rPr>
        <b/>
        <sz val="11"/>
        <rFont val="Arial"/>
        <family val="2"/>
      </rPr>
      <t>01-03 Technologiedefinitionen</t>
    </r>
    <r>
      <rPr>
        <sz val="11"/>
        <rFont val="Arial"/>
        <family val="2"/>
      </rPr>
      <t xml:space="preserve"> weitere Details zu den jeweiligen Eigenschaften, Funktionen und Merkmalen oder den Servicevarianten enthalten. </t>
    </r>
  </si>
  <si>
    <t>1.3</t>
  </si>
  <si>
    <r>
      <t xml:space="preserve">In diesem Bereich erfolgt für die jeweiligen Servicevarianten die Zuordnung der Delivery Prozesse, welche für die Leistungserbringung der jeweiligen Servicevariante in Anwendung zu bringen sind.
Neben den branchenüblichen Prozessen, die in Frameworks wie ITIL oder COBIT ohne jegliche kundenspezifischen Anforderungen definiert sind, legt die </t>
    </r>
    <r>
      <rPr>
        <b/>
        <sz val="11"/>
        <rFont val="Arial"/>
        <family val="2"/>
      </rPr>
      <t xml:space="preserve">Anlage 02-04 Prozessrichtlinien </t>
    </r>
    <r>
      <rPr>
        <sz val="11"/>
        <rFont val="Arial"/>
        <family val="2"/>
      </rPr>
      <t>Lieferantenverpflichtungen fest, die bei der Durchführung solcher Prozesse zu beachten sind.
Der Auftragnehmer ist im Rahmen seiner Leistungserbringung für die jeweiligen Prozessergebnisse verantwortlich.</t>
    </r>
  </si>
  <si>
    <t>1.4</t>
  </si>
  <si>
    <r>
      <t xml:space="preserve">Im Bereich der allgemeinen Serviceparameter sind die jeweils zutreffenden Service Level Klassen den jeweiligen Varianten zugeordnet, sowie die Aktualitätsanforderungen an die Infrastruktur beschrieben. Die einzelnen Leistungsklassen und Leistungskennzahlen sind in Anlage </t>
    </r>
    <r>
      <rPr>
        <b/>
        <sz val="11"/>
        <rFont val="Arial"/>
        <family val="2"/>
      </rPr>
      <t>01-04</t>
    </r>
    <r>
      <rPr>
        <b/>
        <sz val="11"/>
        <color rgb="FFFF0000"/>
        <rFont val="Arial"/>
        <family val="2"/>
      </rPr>
      <t xml:space="preserve"> </t>
    </r>
    <r>
      <rPr>
        <b/>
        <sz val="11"/>
        <rFont val="Arial"/>
        <family val="2"/>
      </rPr>
      <t>Service Levels</t>
    </r>
    <r>
      <rPr>
        <sz val="11"/>
        <rFont val="Arial"/>
        <family val="2"/>
      </rPr>
      <t xml:space="preserve"> im Detail beschrieben.</t>
    </r>
  </si>
  <si>
    <t>1.5</t>
  </si>
  <si>
    <r>
      <t>Der Abschnitt "Preismodell" legt die finanziellen Verantwortlichkeiten der Parteien, den für die Preisgestaltung und Rechnungsstellung jeder Variante verwendeten Abrechnungsmechanismus sowie ausgewählte Bestelldetails fest.
Konkrete Vergütungen sind in</t>
    </r>
    <r>
      <rPr>
        <b/>
        <sz val="11"/>
        <rFont val="Arial"/>
        <family val="2"/>
      </rPr>
      <t xml:space="preserve">  01-06 Leistungsverzeichnis</t>
    </r>
    <r>
      <rPr>
        <sz val="11"/>
        <rFont val="Arial"/>
        <family val="2"/>
      </rPr>
      <t xml:space="preserve"> in Verbindung mit </t>
    </r>
    <r>
      <rPr>
        <b/>
        <sz val="11"/>
        <rFont val="Arial"/>
        <family val="2"/>
      </rPr>
      <t xml:space="preserve"> dem </t>
    </r>
    <r>
      <rPr>
        <sz val="11"/>
        <rFont val="Arial"/>
        <family val="2"/>
      </rPr>
      <t xml:space="preserve">Dokument </t>
    </r>
    <r>
      <rPr>
        <b/>
        <sz val="11"/>
        <rFont val="Arial"/>
        <family val="2"/>
      </rPr>
      <t xml:space="preserve">02-08 Vergütung </t>
    </r>
    <r>
      <rPr>
        <sz val="11"/>
        <rFont val="Arial"/>
        <family val="2"/>
      </rPr>
      <t>definiert.
Sofern nicht ausdrücklich anders angegeben, trägt der Auftragnehmer die finanzielle Verantwortung für alle zur Erbringung der Services erforderlichen Service Assets.</t>
    </r>
  </si>
  <si>
    <t>Erläuterung weitere Arbeitsblätter:</t>
  </si>
  <si>
    <t>2</t>
  </si>
  <si>
    <t>Definitionen</t>
  </si>
  <si>
    <t>Die Definition der einzelnen Zellwerte (enthalten, nicht enthalten, etc.) sind dem Arbeitsblatt "Definitionen" zu entnehmen.</t>
  </si>
  <si>
    <t>3</t>
  </si>
  <si>
    <t>Service Requests</t>
  </si>
  <si>
    <t>Alle Service Requests sind in den laufenden Vergütungen enthalten, mit Ausnahme jener, welche auf dem Arbeitsblatt "Service Requests" (Spalte F - Abrechnungseinheit "Request") aufgeführt sind.
Auf dem Arbeitsblatt "Service Requests" können jedoch auch solche Service Request aufgelistet sein, die in der Basispauschale enthalten sind, jedoch eine vom Standard abweichende Anforderung an die Leistungsmessung erfordern.</t>
  </si>
  <si>
    <t>4</t>
  </si>
  <si>
    <t>Anforderungen</t>
  </si>
  <si>
    <t>Der Auftragnehmer hat alle auf dem Arbeitsblatt "Services" aufgeführten Servicetypen, seine Servicevarianten sowie die Requests gemäß des Arbeitsblatts "Service Requests" zu liefern.</t>
  </si>
  <si>
    <t>Für alle Servicetypen liefert der Auftragnehmer eine technische und organisatorische Lösung, welche die beschriebenen Eigenschaften, Merkmale und Funktionalitäten umfasst. Eigenschaften, Merkmale und Funktionalitäten, die als "nicht enthalten" gekennzeichnet sind, sollen vom Auftragnehmer im Rahmen seiner Leistungserbringung nicht berücksichtigt werden.</t>
  </si>
  <si>
    <t xml:space="preserve">Die in der jeweiligen Ausgestaltung der Prozesslandschaft als "enthalten" gekennzeichneten Service Delivery Prozesse sind auf alle "Technologie Eigenschaften" der jeweiligen Servicevarianten eines Servicetyps anzuwenden, welche als "enthalten" gekennzeichnet sind.
</t>
  </si>
  <si>
    <t>Für jede Variante wird der Auftragnehmer Instanzen dieser Varianten gemäß den Standards liefern, die durch die für diese Variante spezifizierte Service-Level-Klasse oder Service-Level-Aspekt-Klasse definiert sind, wobei definierte Änderungen oder Ausnahmen berücksichtigt werden.</t>
  </si>
  <si>
    <t>Definitionen der Attributwerte</t>
  </si>
  <si>
    <t>Wert</t>
  </si>
  <si>
    <t>Beschreibung</t>
  </si>
  <si>
    <t>n/a</t>
  </si>
  <si>
    <t>Die Eigenschaft  (z.B. Funktionalität, Leistung, Qualität, Betriebsmittel) ist für die Ausprägung des Services nicht zutreffend.</t>
  </si>
  <si>
    <t>enthalten</t>
  </si>
  <si>
    <t>Die Eigenschaft (z.B. Funktionalität, Leistung, Qualität, Betriebsmittel) ist in der Ausprägung des Services enthalten und bepreist.</t>
  </si>
  <si>
    <t>nicht enthalten</t>
  </si>
  <si>
    <t>Die Eigenschaft  (z.B. Funktionalität, Leistung, Qualität, Betriebsmittel) ist in der Ausprägung des Services nicht enthalten und nicht bepreist.</t>
  </si>
  <si>
    <t>Selektionsparameter nur für "Beistellungen"</t>
  </si>
  <si>
    <t>Auftragnehmer</t>
  </si>
  <si>
    <t>Die Eigenschaft  (z.B. Funktionalität, Leistung, Qualität, Betriebsmittel) wird vom Auftragnehmer bereitgestellt und ist in der Servicevariante eingepreist.</t>
  </si>
  <si>
    <t>Auftraggeber</t>
  </si>
  <si>
    <t>Die Eigenschaft  (z.B. Funktionalität, Leistung, Qualität, Betriebsmittel) ist in der Ausprägung des Services enthalten und durch den Auftraggeber zu erbringen bzw. beizustellen.</t>
  </si>
  <si>
    <t xml:space="preserve"> </t>
  </si>
  <si>
    <t>KRITIS-relevant 
(siehe Dokument 02-09-03 AVV TOMs Informationssicherheit)</t>
  </si>
  <si>
    <t>Übergreifende Services</t>
  </si>
  <si>
    <t>UB</t>
  </si>
  <si>
    <t>Management Services</t>
  </si>
  <si>
    <t>UB-MS</t>
  </si>
  <si>
    <t>Grundlegende IT-Infrastruktur</t>
  </si>
  <si>
    <t>UB-MS-GIF</t>
  </si>
  <si>
    <t>Grundlegende IT-Infrastruktur Leistungen</t>
  </si>
  <si>
    <t>UB-MS-GIF-GL</t>
  </si>
  <si>
    <t>Grundlegende IT-Infrastruktur Services, die für alle im Scope befindlichen Systeme durch den Auftragnehmer erbracht werden.</t>
  </si>
  <si>
    <t>End User Services</t>
  </si>
  <si>
    <t>EUS</t>
  </si>
  <si>
    <t>Arbeitsplatz</t>
  </si>
  <si>
    <t>EUS-WP</t>
  </si>
  <si>
    <t>Office Arbeitsplatz</t>
  </si>
  <si>
    <t>EUS-WP-OFF</t>
  </si>
  <si>
    <t>Voll gemanagter Büro-Arbeitsplatz</t>
  </si>
  <si>
    <t>Office Fat Client</t>
  </si>
  <si>
    <t>EUS-WP-OFF-FC</t>
  </si>
  <si>
    <t>Standard Client für ein Fat Notebook</t>
  </si>
  <si>
    <t>Ja</t>
  </si>
  <si>
    <t>Virtueller Arbeitsplatz</t>
  </si>
  <si>
    <t>EUS-WP-VIRT</t>
  </si>
  <si>
    <t>Voll gemanagter virtueller Arbeitsplatz</t>
  </si>
  <si>
    <t>Persistent  Virtual Desktop S</t>
  </si>
  <si>
    <t>EUS-WP-VIRT-PE-S</t>
  </si>
  <si>
    <t>Persistent  Virtual Desktop M</t>
  </si>
  <si>
    <t>EUS-WP-VIRT-PE-M</t>
  </si>
  <si>
    <t xml:space="preserve">Persistent  Virtual Desktop L </t>
  </si>
  <si>
    <t>EUS-WP-VIRT-PE-L</t>
  </si>
  <si>
    <t xml:space="preserve">Persistent  Virtual Desktop XL </t>
  </si>
  <si>
    <t>EUS-WP-VIRT-PE-XL</t>
  </si>
  <si>
    <t>Pooled Virtual Desktop</t>
  </si>
  <si>
    <t>EUS-WP-VIRT-PO</t>
  </si>
  <si>
    <t>Software Management</t>
  </si>
  <si>
    <t>EUS-WP-SWM</t>
  </si>
  <si>
    <t xml:space="preserve">Voll gemanagter Software Management Service. </t>
  </si>
  <si>
    <t>Software Paket Kategorie Einfach</t>
  </si>
  <si>
    <t>EUS-WP-SWM-PKGS</t>
  </si>
  <si>
    <t>Software Management Leistung für zu paketierende Software in einfacher Ausprägung</t>
  </si>
  <si>
    <t>Nein</t>
  </si>
  <si>
    <t>Software Paket Kategorie Mittel</t>
  </si>
  <si>
    <t>EUS-WP-SWM-PKGM</t>
  </si>
  <si>
    <t>Software Management Leistung für zu paketierende Software in mittlerer Ausprägung</t>
  </si>
  <si>
    <t>Software Paket Kategorie Komplex</t>
  </si>
  <si>
    <t>EUS-WP-SWM-PKGC</t>
  </si>
  <si>
    <t>Software Management Leistung für zu paketierende Software in komplexer Ausprägung</t>
  </si>
  <si>
    <t xml:space="preserve">Software Paket Kategorie - Einfach Emergency </t>
  </si>
  <si>
    <t>EUS-WP-SWM-PKGSE</t>
  </si>
  <si>
    <t>Software Management Leistung für zu paketierende Software in einfacher Ausprägung - Emgergency</t>
  </si>
  <si>
    <t xml:space="preserve">Software Paket Kategorie - Mittel Emergency </t>
  </si>
  <si>
    <t>EUS-WP-SWM-PKGME</t>
  </si>
  <si>
    <t>Software Management Leistung für zu paketierende Software in mittlerer Ausprägung - Emergency</t>
  </si>
  <si>
    <t xml:space="preserve">Software Paket Kategorie - Komplex Emergency </t>
  </si>
  <si>
    <t>EUS-WP-SWM-PKGCE</t>
  </si>
  <si>
    <t>Software Management Leistung für zu paketierende Software in komplexer Ausprägung - Emergency</t>
  </si>
  <si>
    <t>Arbeitsplatzdruck</t>
  </si>
  <si>
    <t>EUS-WP-PS</t>
  </si>
  <si>
    <t xml:space="preserve">Voll gemanagter Service für Multifunktionsprinter. </t>
  </si>
  <si>
    <t>Drucker Management Service</t>
  </si>
  <si>
    <t>EUS-WP-PS-ADM</t>
  </si>
  <si>
    <t>Voll gemanagter Druckdienst</t>
  </si>
  <si>
    <t>Kommunikation &amp; Kollaboration</t>
  </si>
  <si>
    <t>EUS-UC</t>
  </si>
  <si>
    <t>UCC</t>
  </si>
  <si>
    <t>EUS-UC-COLL</t>
  </si>
  <si>
    <t>Voll gemanagter Unified Collaboration &amp; Communication Service.</t>
  </si>
  <si>
    <t>E-Mail Service</t>
  </si>
  <si>
    <t>EUS-UC-COLL-ES</t>
  </si>
  <si>
    <t>E-Mailbox für User und Gruppen</t>
  </si>
  <si>
    <t>File Service</t>
  </si>
  <si>
    <t>EUS-UC-COLL-FS</t>
  </si>
  <si>
    <t>Bereitstellung und Betrieb eines Fileservice</t>
  </si>
  <si>
    <t>Infrastruktur Services</t>
  </si>
  <si>
    <t>IS</t>
  </si>
  <si>
    <t>Compute Services</t>
  </si>
  <si>
    <t>IS-CS</t>
  </si>
  <si>
    <t>Virtuelle Systeme</t>
  </si>
  <si>
    <t>IS-CS-VS</t>
  </si>
  <si>
    <t>Virtual WinLnx System, Medium</t>
  </si>
  <si>
    <t>IS-CS-VS-WLM</t>
  </si>
  <si>
    <t>Bereitstellung, Wartung und Betrieb eines virtualisierten größeren x86-Mikroprozessor basierenden Servers entsprechend den Technische Größen- bzw. Leistungsparameter (TSP), die in der Servicevariante definiert sind.</t>
  </si>
  <si>
    <t>Virtual WinLnx System, Large</t>
  </si>
  <si>
    <t>IS-CS-VS-WLL</t>
  </si>
  <si>
    <t>Virtual System, Virtuelle Platform (mittel)</t>
  </si>
  <si>
    <t>IS-CS-VS-VP02</t>
  </si>
  <si>
    <t>Bereitstellung, Wartung und Betrieb eines virtualisierten mittleren x86-Mikroprozessor basierenden Servers entsprechend den Technische Größen- bzw. Leistungsparameter (TSP), die in der Servicevariante definiert sind. Die Bereitstellung erfolgt ohne Betriebssystem.</t>
  </si>
  <si>
    <t>Virtual System, Virtuelle Platform (extra groß pro)</t>
  </si>
  <si>
    <t>IS-CS-VS-VP04</t>
  </si>
  <si>
    <t>Virtual WinLnx System, Zusätzliche (v)Cores</t>
  </si>
  <si>
    <t>IS-CS-VS-VCORE</t>
  </si>
  <si>
    <t>Bereitstellung von zusätzlicher Rechenkapazität in  (v)Cores entsprechend entsprechend den Technische Größen- bzw. Leistungsparameter (TSP), die in der Servicevariante definiert sind.</t>
  </si>
  <si>
    <t>Virtual WinLnx System, Zusätzliches (v)RAM in GB</t>
  </si>
  <si>
    <t>IS-CS-VS-VRAM</t>
  </si>
  <si>
    <t>Bereitstellung von zusätzlicher Speicherkapazität in (v)RAM entsprechend entsprechend den Technische Größen- bzw. Leistungsparameter (TSP), die in der Servicevariante definiert sind.</t>
  </si>
  <si>
    <t>Housing für Netzwerk</t>
  </si>
  <si>
    <t>IS-CS-HS</t>
  </si>
  <si>
    <t>Im Falle des Bereitstellungsmodells "Dedicated" stellt der Auftragnehmer Rackspace für Netzwerkbasisdienste (Server und Appliances) des Auftraggebers zur Verfügung</t>
  </si>
  <si>
    <t>Höheneinheiten</t>
  </si>
  <si>
    <t>IS-CS-HS-HE</t>
  </si>
  <si>
    <t>Rackspace in Höheneinheiten</t>
  </si>
  <si>
    <t>Netzwerkbasisleistungen</t>
  </si>
  <si>
    <t>NB</t>
  </si>
  <si>
    <t>Firewall Services</t>
  </si>
  <si>
    <t>NB-FWS</t>
  </si>
  <si>
    <t>Firewall</t>
  </si>
  <si>
    <t>NB-FWS-FW</t>
  </si>
  <si>
    <t>Voll gemanagter Firewall-Service  Der Service enthält: Hard- und Software (-lizenzen), Planung, Bereitstellung, Betrieb, Wartung,  Support und die Aktualisierung der Technologie. Nicht enthalten sind Firewall-Changes (IMACs).</t>
  </si>
  <si>
    <t>Interne Firewall</t>
  </si>
  <si>
    <t>NB-FWS-FW-IF</t>
  </si>
  <si>
    <t>Bereitstellung und Betrieb einer Firewall beim Auftragnehmer</t>
  </si>
  <si>
    <t>Internet  Services</t>
  </si>
  <si>
    <t>NB-IS</t>
  </si>
  <si>
    <t>Internet Access</t>
  </si>
  <si>
    <t>NB-IS-IA</t>
  </si>
  <si>
    <t>Voll gemanagter Internet-Access-Service iDer Service enthält: Hard- und Software (-lizenzen), Planung, Bereitstellung, Betrieb, Wartung und Support. Nicht enthalten sind Firewall und IPS-Leistungen.</t>
  </si>
  <si>
    <t>Internet</t>
  </si>
  <si>
    <t>NB-IS-IA-INT</t>
  </si>
  <si>
    <t xml:space="preserve">Bereitstellung des Internet Access </t>
  </si>
  <si>
    <t>Internet Upgrade</t>
  </si>
  <si>
    <t>NB-IS-IA-INUP</t>
  </si>
  <si>
    <t>Erhöhung der Bandbreite des Internet Access</t>
  </si>
  <si>
    <t>Back to Service Portfolio</t>
  </si>
  <si>
    <t>Servicename</t>
  </si>
  <si>
    <t>Service-ID</t>
  </si>
  <si>
    <t>Servicebeschreibung</t>
  </si>
  <si>
    <t>Bereitstellung der grundlegenden IT-Infrastruktur Leistungen</t>
  </si>
  <si>
    <t>Varianten-ID</t>
  </si>
  <si>
    <t>Variantenkurzbeschreibung</t>
  </si>
  <si>
    <t xml:space="preserve">Der Auftragnehmer erbringt die in dieser Service Variante spezifizierten Services gemäß Kapitel 10 (Grundlegende IT-Infrastruktur Leistungen) in 01-01 Leistungsbeschreibung, sowie 02-04 Prozessrichtlinien als Managed Service im Sinne der Beschaffung, des Betriebs und der Verwaltung, der Wartung und des Supports einschließlich der eingesetzten Betriebssysteme und der dedizierten oder virtualisierten Server Hardware.
</t>
  </si>
  <si>
    <t>Level</t>
  </si>
  <si>
    <t>Service Item</t>
  </si>
  <si>
    <t>Variante 1</t>
  </si>
  <si>
    <t>F&amp;O - Funktionalitäten und Serviceobjekte</t>
  </si>
  <si>
    <t>Kollaboration und übergreifende Steuerung</t>
  </si>
  <si>
    <t>entsprechend den Anforderungen in Kapitel 10.1 in 01-02 Leistungsbeschreibung</t>
  </si>
  <si>
    <t>Rechenzentrums-Leistungen </t>
  </si>
  <si>
    <t>entsprechend den Anforderungen in Kapitel 10.2 in 01-02 Leistungsbeschreibung</t>
  </si>
  <si>
    <t>Datensicherung und Wiederherstellungs-Leistungen</t>
  </si>
  <si>
    <t>entsprechend den Anforderungen in Kapitel 10.3 in 01-02 Leistungsbeschreibung</t>
  </si>
  <si>
    <t>Storage-Leistungen</t>
  </si>
  <si>
    <t>entsprechend den Anforderungen in Kapitel 10.5 in 01-02 Leistungsbeschreibung</t>
  </si>
  <si>
    <t>entsprechend den Anforderungen in Kapitel 10.8 in 01-02 Leistungsbeschreibung</t>
  </si>
  <si>
    <t>Patch- und Update-Management-Leistungen</t>
  </si>
  <si>
    <t>entsprechend den Anforderungen in Kapitel 10.4 in 01-02 Leistungsbeschreibung</t>
  </si>
  <si>
    <t>Betriebssystem-Leistungen</t>
  </si>
  <si>
    <t>entsprechend den Anforderungen in Kapitel 10.6 in 01-02 Leistungsbeschreibung</t>
  </si>
  <si>
    <t>Netzwerk-Leistungen und Anbindungs-Leistungen</t>
  </si>
  <si>
    <t>entsprechend den Anforderungen in Kapitel 10.11 in 01-02 Leistungsbeschreibung</t>
  </si>
  <si>
    <t>Firewall-Leistungen</t>
  </si>
  <si>
    <t>entsprechend den Anforderungen im Firewall-Service sowie Kapitel 10.11.1 in 01-02 Leistungsbeschreibung</t>
  </si>
  <si>
    <t>entsprechend den Anforderungen im Internet-Access-Service sowie Kapitel 10.11.2 in 01-02 Leistungsbeschreibung</t>
  </si>
  <si>
    <t>IT-Security-Leistungen</t>
  </si>
  <si>
    <t>entsprechend den Anforderungen in Kapitel 10.9 in 01-02 Leistungsbeschreibung</t>
  </si>
  <si>
    <t>Schwachstellen-Analyse</t>
  </si>
  <si>
    <t>entsprechend den Anforderungen in Kapitel 10.10 in 01-02 Leistungsbeschreibung</t>
  </si>
  <si>
    <t>Lizenz-Leistungen</t>
  </si>
  <si>
    <t>entsprechend den Anforderungen in Kapitel 10.7 in 01-02 Leistungsbeschreibung</t>
  </si>
  <si>
    <t>SEC - Sicherheit</t>
  </si>
  <si>
    <t>Zugriffskontrolle</t>
  </si>
  <si>
    <t>Verzeichnisdienst</t>
  </si>
  <si>
    <t>Verzeichnisdienst Linux / Unix</t>
  </si>
  <si>
    <t>unter Berücksichtigung der Anforderungen in 01-02 Technologiegrundsätze, insbesondere Unix / Linux Access Management (vormals LDAP).</t>
  </si>
  <si>
    <t>Verzeichnisdienst Windows</t>
  </si>
  <si>
    <t>Benutzeradministration</t>
  </si>
  <si>
    <t>Konten / Profile / Rechte auf OS-Ebene</t>
  </si>
  <si>
    <t>IT-Sicherheit</t>
  </si>
  <si>
    <t>entsprechend den Anforderungen in Kapitel 8.4.9 in 01-02 Leistungsbeschreibung</t>
  </si>
  <si>
    <t>Gehärtetes System</t>
  </si>
  <si>
    <t>Schutz vor Schadsoftware</t>
  </si>
  <si>
    <t>Bitte Hinweise dazu in 02-02 Technologiegrundsätze beachten.</t>
  </si>
  <si>
    <t>Installation und Aktualisierung von EDR Agents des AG nach Vorgaben des AG auf allen für den AG betriebenen Systemen</t>
  </si>
  <si>
    <t>Übermittlung von durch den AN erkannten IoCs an das EDR des AG</t>
  </si>
  <si>
    <t>Der AG ist zur Durchführung von definierten Sofortmaßnahmen auf EDR Endpunkten berechtigt</t>
  </si>
  <si>
    <t>Eindringungsschutz (IDS / IPS)</t>
  </si>
  <si>
    <t>Schutz vor netzwerkbasiertem Eindringen (Netzwerk Sensor, NIPS)</t>
  </si>
  <si>
    <t>Erkennen von Anomalien und Angriffsmustern im Netzwerkdatenverkehr</t>
  </si>
  <si>
    <t>Analyse des Netzwerkdatenverkehrs</t>
  </si>
  <si>
    <t>Vorschläge für geeignete Maßnahmen zur Eindämmung oder Behebung von erkannten Anomalien</t>
  </si>
  <si>
    <t>Abstimmung mit dem AG und betroffenen Drittparteien über Maßnahmen</t>
  </si>
  <si>
    <t>Übermittlung von Alarmen an das SIEM des AG</t>
  </si>
  <si>
    <t>Security Event</t>
  </si>
  <si>
    <t>Bereitstellung von Securitylogs</t>
  </si>
  <si>
    <t>Sicherstellung eines angemessenen Grades an Systemprotokollierung</t>
  </si>
  <si>
    <t>Bereitstellung der Vorgaben zur Systemprotokollierung an den AG</t>
  </si>
  <si>
    <t>Erforderliche Systeme zur Sammlung und Weiterleitung von Logdaten (z.B. Logkollektoren, Syslogserver,…) werden nach Vorgaben des AG durch den AN bereitgestellt</t>
  </si>
  <si>
    <t>CERT</t>
  </si>
  <si>
    <t>Gewährleistung von Zutritt zum Rechenzentrum und/oder physischen Systemen für den AG und deren Dienstleister im Falle von Ereignissen, welche forensische Analysen erfordern</t>
  </si>
  <si>
    <t>Zusammenarbeit mit dem AG und von ihm beauftragten Dritten bei der forensischen Analyse von Sicherheitsvorfällen</t>
  </si>
  <si>
    <t>Schwachstellenscanning</t>
  </si>
  <si>
    <t>Auf allen für den Auftraggeber betriebenen IT-Systemen regelmäßige Schwachstellen-Scans durchführen</t>
  </si>
  <si>
    <t>Dedizierte Rescans von bekannten Schwachstellen durchführen</t>
  </si>
  <si>
    <t>Maßnahmen zur Behebung oder Eindämmung vorschlagen</t>
  </si>
  <si>
    <t>Maßnahmen mit dem AG und von ihr beauftragen Dritten abstimmen</t>
  </si>
  <si>
    <t>Umsetzung der vereinbarten Maßnahmen überprüfen</t>
  </si>
  <si>
    <t>Behandlung der im Verantwortungsbereich des AN befindlichen Schwachstellen im Rahmen der vom AG definierten Fristen</t>
  </si>
  <si>
    <t>Firewall Management</t>
  </si>
  <si>
    <t>Der AG erhält das Recht, ein Firewallmanagementtool technisch an die für den AG betriebenen Firewalls/Firewall-Instanzen anzubinden. </t>
  </si>
  <si>
    <t>Rackspace (Housing)</t>
  </si>
  <si>
    <t>Bereitstellung von Rackspace (Höheneinheiten)</t>
  </si>
  <si>
    <t>Sofern vom Auftragnehmer "Dedicated" als Bereitstellungsmodell ausgewählt</t>
  </si>
  <si>
    <t>MGF - Management-Funktionalität</t>
  </si>
  <si>
    <t>Allgemein</t>
  </si>
  <si>
    <t>Service-spezifische Werkzeuge (z.B. Administrations- und Automationswerkzeuge)</t>
  </si>
  <si>
    <t>Remote Systems Management</t>
  </si>
  <si>
    <t>Softwareverteilung</t>
  </si>
  <si>
    <t>Self-Service Portal Integration</t>
  </si>
  <si>
    <t>(Multi) Cloud Management / Brokerage / Orchestration</t>
  </si>
  <si>
    <t xml:space="preserve">Sofern vom Auftragnehmer als Teil des Bereitstellungsmodells eingeplant. </t>
  </si>
  <si>
    <t>TOM - Technisches Betriebsmodell</t>
  </si>
  <si>
    <t>Ressourcentypen</t>
  </si>
  <si>
    <t>Dedicated Resources Europäischer Wirtschaftsraum plus Schweiz</t>
  </si>
  <si>
    <t>Shared Resources Europäischer Wirtschaftsraum plus Schweiz</t>
  </si>
  <si>
    <t>Kontinuität</t>
  </si>
  <si>
    <t>Zonenredundante bzw. hochverfügbare Systemarchitektur</t>
  </si>
  <si>
    <t>SLP - Service Lifecycle Management Prozesse</t>
  </si>
  <si>
    <t>Integrationsprozesse</t>
  </si>
  <si>
    <t>Design Prozesse</t>
  </si>
  <si>
    <t>Pflege Servicekatalog</t>
  </si>
  <si>
    <t>Pflege Architekturvorgaben</t>
  </si>
  <si>
    <t>Koordiniere Service Design</t>
  </si>
  <si>
    <t>Erfasse und prüfe Serviceanforderungen</t>
  </si>
  <si>
    <t>Erstelle organisatorisches Service Design</t>
  </si>
  <si>
    <t>Erstelle technisches Lösungsdesign</t>
  </si>
  <si>
    <t>Build Prozesse</t>
  </si>
  <si>
    <t>Manage Change</t>
  </si>
  <si>
    <t>Plane Releases</t>
  </si>
  <si>
    <t>Erstelle und integriere Releases</t>
  </si>
  <si>
    <t>Teste und validiere Services</t>
  </si>
  <si>
    <t>Stelle Releases bereit</t>
  </si>
  <si>
    <t>Unterstütze Releaseeinführung</t>
  </si>
  <si>
    <t>Manage Konfigurationen</t>
  </si>
  <si>
    <t>Betriebsprozesse</t>
  </si>
  <si>
    <t>Erbringe Service Requests</t>
  </si>
  <si>
    <t>Manage Access</t>
  </si>
  <si>
    <t>Manage Events</t>
  </si>
  <si>
    <t>Überwache Services</t>
  </si>
  <si>
    <t>Steuere Betrieb</t>
  </si>
  <si>
    <t>Manage First Level Incidents</t>
  </si>
  <si>
    <t>Erfolgt durch UHD des Auftraggebers</t>
  </si>
  <si>
    <t>Manage Second Level Incidents</t>
  </si>
  <si>
    <t>Manage Problems</t>
  </si>
  <si>
    <t>Manage im Auftrag des Auftraggebers</t>
  </si>
  <si>
    <t>Manage Dienstleistungen Dritter</t>
  </si>
  <si>
    <t>Manage kundeneigene Software Assets</t>
  </si>
  <si>
    <t>Manage kundeneigene Hardware Assets</t>
  </si>
  <si>
    <t>SSP - Service-spezifische Prozesse</t>
  </si>
  <si>
    <t>Spezifisch</t>
  </si>
  <si>
    <t>Sonstige servicebezogene Service Requests</t>
  </si>
  <si>
    <t>Siehe Tabellenblatt "Service Requests"</t>
  </si>
  <si>
    <t>SDM - Service Delivery Modell</t>
  </si>
  <si>
    <t>Sprachen</t>
  </si>
  <si>
    <t>Sprachniveau gemäß GeR (Gemeinsamer Europäischer Referenzrahmen)</t>
  </si>
  <si>
    <t>Mindest-Sprachniveau</t>
  </si>
  <si>
    <t>C2</t>
  </si>
  <si>
    <t>Dokumentation</t>
  </si>
  <si>
    <t>Erstsprache</t>
  </si>
  <si>
    <t xml:space="preserve">Die Verwendung von Englisch als Dokumentationssprache für technische Dokumente ist erlaubt. Sprachniveau C2 </t>
  </si>
  <si>
    <t>Deutsch</t>
  </si>
  <si>
    <t>Service Management</t>
  </si>
  <si>
    <t>GSP - Allgemeine Serviceparameter</t>
  </si>
  <si>
    <t>Service Level Aspekt Klassen</t>
  </si>
  <si>
    <t>Servicezeit</t>
  </si>
  <si>
    <t>Hx6</t>
  </si>
  <si>
    <t>Betriebszeit</t>
  </si>
  <si>
    <t>24x7</t>
  </si>
  <si>
    <t>Incident-Lösungsklasse</t>
  </si>
  <si>
    <t>IK1</t>
  </si>
  <si>
    <t>Verfügbarkeitsklasse</t>
  </si>
  <si>
    <t>abhängig von Servicevariante</t>
  </si>
  <si>
    <t>Wiederherstellklasse</t>
  </si>
  <si>
    <t>Preisgestaltung</t>
  </si>
  <si>
    <t>PRM - Preismodell</t>
  </si>
  <si>
    <t>Abrechnungseinheit</t>
  </si>
  <si>
    <t>In den relevanten Servicevarianten enthalten entsprechend 01-06 Leistungsverzeichnis</t>
  </si>
  <si>
    <t>Abrechnungszeitraum</t>
  </si>
  <si>
    <t>Abrechnungs-ID</t>
  </si>
  <si>
    <t>Kommentare</t>
  </si>
  <si>
    <t>Fat Client</t>
  </si>
  <si>
    <t>Anwendung</t>
  </si>
  <si>
    <t>Sonstige Applikationen</t>
  </si>
  <si>
    <t>Allgemeine Büroanwendungen</t>
  </si>
  <si>
    <t>Geschäftsanwendungen</t>
  </si>
  <si>
    <t>Betriebssystem</t>
  </si>
  <si>
    <t>Client Betriebssystem</t>
  </si>
  <si>
    <t>Microsoft Windows</t>
  </si>
  <si>
    <t xml:space="preserve">Linux </t>
  </si>
  <si>
    <t>Zu unterstützende Endgeräte-Hardware</t>
  </si>
  <si>
    <t>Arbeitsplatzendgeräte</t>
  </si>
  <si>
    <t>Standard Desktop</t>
  </si>
  <si>
    <t>Standard Thin Client</t>
  </si>
  <si>
    <t>MAC Desktop</t>
  </si>
  <si>
    <t>Mobile Endgeräte</t>
  </si>
  <si>
    <t>Fat Book</t>
  </si>
  <si>
    <t>Notebook 13"/15"</t>
  </si>
  <si>
    <t>Thin Book</t>
  </si>
  <si>
    <t>ThinBooks 13"</t>
  </si>
  <si>
    <t>Mac Book</t>
  </si>
  <si>
    <t>Convertible</t>
  </si>
  <si>
    <t>Touch enabled</t>
  </si>
  <si>
    <t>Peripheriegeräte</t>
  </si>
  <si>
    <t>Primärer Monitor</t>
  </si>
  <si>
    <t>Weitere Monitore</t>
  </si>
  <si>
    <t>Kartenlesegerät</t>
  </si>
  <si>
    <t>Docking Station</t>
  </si>
  <si>
    <t>Audiogerät</t>
  </si>
  <si>
    <t>Eingabegeräte für körperlich eingeschränkte Personen</t>
  </si>
  <si>
    <t>z.B. Braile Tastatur, XXL Monitor, spezielle Mäuse</t>
  </si>
  <si>
    <t>zu unterstützende Software Versionen</t>
  </si>
  <si>
    <t>Aktuelle Versionen</t>
  </si>
  <si>
    <t xml:space="preserve">siehe Servicebeschreibung  </t>
  </si>
  <si>
    <t>Altversionen</t>
  </si>
  <si>
    <t>Authentisierung</t>
  </si>
  <si>
    <t>Bitte Hinweise dazu in Anlage B (Technologie Framework) beachten.</t>
  </si>
  <si>
    <t>Benutzerauthentisierung (ID und Passwort)</t>
  </si>
  <si>
    <t>Einmalpasswort (z.B. Token-basiert)</t>
  </si>
  <si>
    <t>SMS-Versand Einmalpasswort</t>
  </si>
  <si>
    <t>Zwei-Faktor-Authentisierung</t>
  </si>
  <si>
    <t>Zertifikat (Smartcard)</t>
  </si>
  <si>
    <t>Zertifikat (lokal auf Endgerät gespeichert)</t>
  </si>
  <si>
    <t>Biometrische Authentisierung</t>
  </si>
  <si>
    <t>Single-Sign-On (SSO)</t>
  </si>
  <si>
    <t>Administrationseinheit (OU)</t>
  </si>
  <si>
    <t>System-/Gruppenrichtlinien</t>
  </si>
  <si>
    <t>Loginscripte</t>
  </si>
  <si>
    <t>Startup Scripte</t>
  </si>
  <si>
    <t>Konten / Profile / Rechte auf Applikations-Ebene</t>
  </si>
  <si>
    <t>Verschlüsselung</t>
  </si>
  <si>
    <t>Data-at-rest Datenverschlüsselung / Festplattenverschlüsselung</t>
  </si>
  <si>
    <t> </t>
  </si>
  <si>
    <t>Auf allen für den AG betriebenen IT-Systemen regelmäßige Schwachstellen-Scans durchführen</t>
  </si>
  <si>
    <t>Die AG erhält das Recht, ein Firewallmanagementtool technisch an die für AG betriebenen Firewalls/Firewall-Instanzen anzubinden. </t>
  </si>
  <si>
    <t>Remote Support Management</t>
  </si>
  <si>
    <t>Verteilung von Policies</t>
  </si>
  <si>
    <t xml:space="preserve">Siehe Anhang C.2 (Prozessrichtlinien) </t>
  </si>
  <si>
    <t>Plane Hard- und Software-Releases</t>
  </si>
  <si>
    <t>Stelle Hard- und Software-Releases bereit</t>
  </si>
  <si>
    <t>Unterstütze Hard- und Software-Release Einführung</t>
  </si>
  <si>
    <t>Manage Kapazität</t>
  </si>
  <si>
    <t>Manage Berechtigungen</t>
  </si>
  <si>
    <t>Entwickle und führe Trainings durch</t>
  </si>
  <si>
    <t>Service-spezifsche Prozesse</t>
  </si>
  <si>
    <t>Software Patching</t>
  </si>
  <si>
    <t>Prüfung von Endgerät Kompatibilität und Treiber Aktualität</t>
  </si>
  <si>
    <t>REQ - Service Requests</t>
  </si>
  <si>
    <t>Erstinstallation</t>
  </si>
  <si>
    <t>Außerbetriebnahme</t>
  </si>
  <si>
    <t>Einzelplatz-Umzüge</t>
  </si>
  <si>
    <t>Massen-Umzüge</t>
  </si>
  <si>
    <t>Vor-Ort-Änderungen</t>
  </si>
  <si>
    <t>Erstellen Systemkopien</t>
  </si>
  <si>
    <t>Durchführen von Datenimports und -exports</t>
  </si>
  <si>
    <t>Rücksicherung von (Anwendungs-)Daten / Dokumenten</t>
  </si>
  <si>
    <t>A1 – Anfänger - A2 – Grundlegende Kenntnisse
B1 – Fortgeschrittene Sprachverwendung - B2 – Selbständige Sprachverwendung
C1 – Fachkundige Sprachkenntnisse - C2 – Annähernd muttersprachliche Kenntnisse</t>
  </si>
  <si>
    <t>Endbenutzerkommunikation</t>
  </si>
  <si>
    <t xml:space="preserve">Siehe Anhang 4.1 (Service Levels) </t>
  </si>
  <si>
    <t xml:space="preserve">IK1 </t>
  </si>
  <si>
    <t>Bronze, Silber</t>
  </si>
  <si>
    <t>DR3</t>
  </si>
  <si>
    <t>PRV - Beistellungen</t>
  </si>
  <si>
    <t>Softwarelizenzen</t>
  </si>
  <si>
    <t xml:space="preserve">Siehe Anlage 1 (Leistungsbeschreibung) </t>
  </si>
  <si>
    <t>ITSM System</t>
  </si>
  <si>
    <t>Client-Betriebssystem</t>
  </si>
  <si>
    <t>Hardware Sachanlagen</t>
  </si>
  <si>
    <t>Endgeräte-Hardware</t>
  </si>
  <si>
    <t>Verbrauchsmaterial</t>
  </si>
  <si>
    <t>Inhouse-Verkabelung</t>
  </si>
  <si>
    <t>Non-Persistent Virtual Desktop</t>
  </si>
  <si>
    <t>Variante 2</t>
  </si>
  <si>
    <t>Variante 3</t>
  </si>
  <si>
    <t>Variante 4</t>
  </si>
  <si>
    <t>Variante 5</t>
  </si>
  <si>
    <t>Virtualisierung</t>
  </si>
  <si>
    <t>Applikationsebene</t>
  </si>
  <si>
    <t>Remote Application Virtualization</t>
  </si>
  <si>
    <t>Die Technologie ermöglicht die Ausführung einer Anwendung auf einem Server, die von einem Client initiiert wird. Sie erfordert eine Online-Verbindung zwischen dem Client und dem jeweiligen Server. Die Anwendung wird auf dem Server ausgeführt und nur die angezeigten Informationen (Visualisierungsschicht) werden auf das Client-Gerät übertragen.</t>
  </si>
  <si>
    <t>Application Streaming</t>
  </si>
  <si>
    <t>Diese Funktionalität zur Bereitstellung von Anwendungsfunktionalität für einen Endbenutzer verwendet typischerweise Technologien, die die Ausführung einer Anwendung auf dem Client-Betriebssystem ermöglichen, die Anwendung ist daher in der Lage, im Offline-Modus zu arbeiten. Die Anwendung wird an den anfordernden Client gestreamt, ähnlich wie beim Medien-Streaming. Die gestreamte Anwendung kann über einen bestimmten Zeitraum verwendet werden und verschwindet nach Ablauf des Ablaufdatums automatisch vom Client.</t>
  </si>
  <si>
    <t>Application Isolation</t>
  </si>
  <si>
    <t>Diese Funktionalität stellt eine Anwendung in einer Isolationsumgebung (Sandbox) auf dem Client-Gerät zur Verfügung. Wenn Anwendungen diese Funktionalität nutzen, muss der Datenaustausch zwischen der bereitgestellten Anwendung und anderen Anwendungen in Betracht gezogen werden, da dieser aufgrund der Sandbox eingeschränkt sein kann.</t>
  </si>
  <si>
    <t>Hypervisor Virtualisierung</t>
  </si>
  <si>
    <t>Desktop-Ebene</t>
  </si>
  <si>
    <t>Hosted VDI - Static</t>
  </si>
  <si>
    <t>Hosted VDI - Random (Pooled)</t>
  </si>
  <si>
    <t>Individuelle Clients (Virtuelle Maschinen)</t>
  </si>
  <si>
    <t>Remote Desktop Services (Terminal Services)</t>
  </si>
  <si>
    <t>User Profil Management</t>
  </si>
  <si>
    <t>Server Hardware</t>
  </si>
  <si>
    <t>Storage</t>
  </si>
  <si>
    <t>RZ Netzwerk</t>
  </si>
  <si>
    <t>WAN Netzwerk</t>
  </si>
  <si>
    <t>Computerkonten</t>
  </si>
  <si>
    <t>Data-at-rest Datenverschlüsselung auf dem Endgerät</t>
  </si>
  <si>
    <t>Data-at-rest Datenverschlüsselung in Private/Public Cloud</t>
  </si>
  <si>
    <t>Datenverschlüsselung im Transit</t>
  </si>
  <si>
    <t>TSP - Technische Größen- bzw. Leistungsparameter</t>
  </si>
  <si>
    <t xml:space="preserve">Rechenkapazität (CPU) entsprechend der Maßeinheit, pro Verrechnungseinheit </t>
  </si>
  <si>
    <t>muss der Anbieter ausarbeiten auf Basis des Konzepts</t>
  </si>
  <si>
    <t>Größe des Hauptspeichers (RAM) in GB, pro Verrechnungseinheit</t>
  </si>
  <si>
    <t>Menge zugewiesener Netzwerkspeicher in GB, pro Verrechnungseinheit</t>
  </si>
  <si>
    <t>Dedizierte physische Ressourcen</t>
  </si>
  <si>
    <t>Sofern vom Auftragnehmer als Teil des Bereitstellungsmodells eingeplant.</t>
  </si>
  <si>
    <t>Geteilte physische Ressourcen</t>
  </si>
  <si>
    <t>Georedundante Systemarchitektur</t>
  </si>
  <si>
    <t>Ausfallsicherung für Kundenanbindungen</t>
  </si>
  <si>
    <t>Major Software Release Installation (IPN)</t>
  </si>
  <si>
    <t>Service Objekt Lokationstyp</t>
  </si>
  <si>
    <t>Beschreibt die Lokation der Server, auf dem der virtuelle Desktop läuft</t>
  </si>
  <si>
    <t>Auftragnehmer, Zentral (Campus)</t>
  </si>
  <si>
    <t>Auftragnehmer, Dezentral (Satellite)</t>
  </si>
  <si>
    <t>Public Cloud</t>
  </si>
  <si>
    <t>Silber</t>
  </si>
  <si>
    <t>DR4</t>
  </si>
  <si>
    <t xml:space="preserve">Siehe Servicebeschreibung </t>
  </si>
  <si>
    <t>Virtualisierungs-Software</t>
  </si>
  <si>
    <t>Monitoring-Tools</t>
  </si>
  <si>
    <t>Storage-System</t>
  </si>
  <si>
    <t>VM</t>
  </si>
  <si>
    <t>EUS-WP-VIRT-PE-S-Bronze-60M
EUS-WP-VIRT-PE-S-Silber-60M
EUS-WP-VIRT-PE-S-Gold-60M
EUS-WP-VIRT-PE-S-Bronze-36M
EUS-WP-VIRT-PE-S-Silber-36M
EUS-WP-VIRT-PE-S-Gold-36M
EUS-WP-VIRT-PE-S-Bronze-12M
EUS-WP-VIRT-PE-S-Silber-12M
EUS-WP-VIRT-PE-S-Gold-12M
EUS-WP-VIRT-PE-S-Bronze-6M
EUS-WP-VIRT-PE-S-Silber-6M
EUS-WP-VIRT-PE-S-Gold-6M</t>
  </si>
  <si>
    <t>EUS-WP-VIRT-PE-M-Bronze-60M
EUS-WP-VIRT-PE-M-Silber-60M
EUS-WP-VIRT-PE-M-Gold-60M
EUS-WP-VIRT-PE-M-Bronze-36M
EUS-WP-VIRT-PE-M-Silber-36M
EUS-WP-VIRT-PE-M-Gold-36M
EUS-WP-VIRT-PE-M-Bronze-12M
EUS-WP-VIRT-PE-M-Silber-12M
EUS-WP-VIRT-PE-M-Gold-12M
EUS-WP-VIRT-PE-M-Bronze-6M
EUS-WP-VIRT-PE-M-Silber-6M
EUS-WP-VIRT-PE-M-Gold-6M</t>
  </si>
  <si>
    <t>EUS-WP-VIRT-PE-L-Bronze-60M
EUS-WP-VIRT-PE-L-Silber-60M
EUS-WP-VIRT-PE-L-Gold-60M
EUS-WP-VIRT-PE-L-Bronze-36M
EUS-WP-VIRT-PE-L-Silber-36M
EUS-WP-VIRT-PE-L-Gold-36M
EUS-WP-VIRT-PE-L-Bronze-12M
EUS-WP-VIRT-PE-L-Silber-12M
EUS-WP-VIRT-PE-L-Gold-12M
EUS-WP-VIRT-PE-L-Bronze-6M
EUS-WP-VIRT-PE-L-Silber-6M
EUS-WP-VIRT-PE-L-Gold-6M</t>
  </si>
  <si>
    <t>EUS-WP-VIRT-PE-XL-Bronze-60M
EUS-WP-VIRT-PE-XL-Silber-60M
EUS-WP-VIRT-PE-XL-Gold-60M
EUS-WP-VIRT-PE-XL-Bronze-36M
EUS-WP-VIRT-PE-XL-Silber-36M
EUS-WP-VIRT-PE-XL-Gold-36M
EUS-WP-VIRT-PE-XL-Bronze-12M
EUS-WP-VIRT-PE-XL-Silber-12M
EUS-WP-VIRT-PE-XL-Gold-12M
EUS-WP-VIRT-PE-XL-Bronze-6M
EUS-WP-VIRT-PE-XL-Silber-6M
EUS-WP-VIRT-PE-XL-Gold-6M</t>
  </si>
  <si>
    <t>EUS-WP-VIRT-PO-Bronze-60M
EUS-WP-VIRT-PO-Silber-60M
EUS-WP-VIRT-PO-Gold-60M
EUS-WP-VIRT-PO-Bronze-36M
EUS-WP-VIRT-PO-Silber-36M
EUS-WP-VIRT-PO-Gold-36M
EUS-WP-VIRT-PO-Bronze-12M
EUS-WP-VIRT-PO-Silber-12M
EUS-WP-VIRT-PO-Gold-12M
EUS-WP-VIRT-PO-Bronze-6M
EUS-WP-VIRT-PO-Silber-6M
EUS-WP-VIRT-PO-Gold-6M</t>
  </si>
  <si>
    <t>Voll gemanagter Software Management Service. Enthalten sind Software Paketierung/Softwareverteilung (Standard und Eigenentwicklung) inklusive Lizenzen für service-spezifische Tools</t>
  </si>
  <si>
    <t>Variante 6</t>
  </si>
  <si>
    <t>Applikationstyp</t>
  </si>
  <si>
    <t>Standard-Software (COTS)</t>
  </si>
  <si>
    <t>Auch Middleware, Datenbanksoftware und Betriebsystem (inkl. systemnahe Software, wie bspw. Treiber) sind Standard-Software (oder, wenn diese entsprechend konfiguriert sind, 'angepasste Standard-Software')</t>
  </si>
  <si>
    <t>Angepasste Standard-Software</t>
  </si>
  <si>
    <t>Eine dedizierte (Vor-)Konfiguration einer Software entspricht einer 'angepassten Standard-Software'</t>
  </si>
  <si>
    <t>Individual-entwickelte Software</t>
  </si>
  <si>
    <t>Sonstiges</t>
  </si>
  <si>
    <t>Software Paketierung</t>
  </si>
  <si>
    <t>Sonstige  Technische Größen- bzw. Leistungsparameter</t>
  </si>
  <si>
    <t>Software Paket Kategorien</t>
  </si>
  <si>
    <t>Einfach</t>
  </si>
  <si>
    <t>Mittel</t>
  </si>
  <si>
    <t>Komplex</t>
  </si>
  <si>
    <t>weitere Service-spezifische Prozesse</t>
  </si>
  <si>
    <t>Sonder-IPN</t>
  </si>
  <si>
    <t xml:space="preserve"> Mo - Fr: 6:45-20:15  
Sa: 6:45-14:00</t>
  </si>
  <si>
    <t>Hx7</t>
  </si>
  <si>
    <t>Hx8</t>
  </si>
  <si>
    <t>Hx9</t>
  </si>
  <si>
    <t>Hx10</t>
  </si>
  <si>
    <t>Bronze</t>
  </si>
  <si>
    <t>z.B. Paketierungs-Tool</t>
  </si>
  <si>
    <t>Zu paketierende Software</t>
  </si>
  <si>
    <t xml:space="preserve">Vollgemanagter Druckdienst </t>
  </si>
  <si>
    <t>Drucker-Hardware</t>
  </si>
  <si>
    <t>Standard Drucker (S&amp;W)</t>
  </si>
  <si>
    <t>Standard Drucker (Farbe)</t>
  </si>
  <si>
    <t>Standard Beleg Drucker</t>
  </si>
  <si>
    <t xml:space="preserve">Standard Multifunktionsdrucker (MFD) </t>
  </si>
  <si>
    <t>Druck-Funktionalität</t>
  </si>
  <si>
    <t>Druckerwarteschlange</t>
  </si>
  <si>
    <t>Secure Print (Sicherer Druck)</t>
  </si>
  <si>
    <t>Follow-Me Print</t>
  </si>
  <si>
    <t>"Scan-to-Email"</t>
  </si>
  <si>
    <t>"Scan-to-Folder"</t>
  </si>
  <si>
    <t>Faxverarbeitung</t>
  </si>
  <si>
    <t xml:space="preserve">Schnittstelle zu Caeseris aufbauen </t>
  </si>
  <si>
    <t>Druck Self Service Portal</t>
  </si>
  <si>
    <t>Siehe Anhang Technologiedefinitonen</t>
  </si>
  <si>
    <t>Verbrauchsmaterialmanagement</t>
  </si>
  <si>
    <t>Drucker Server Hardware</t>
  </si>
  <si>
    <t>System-generierte PIN</t>
  </si>
  <si>
    <t>Delegationsdruck</t>
  </si>
  <si>
    <t>IT Sicherheit</t>
  </si>
  <si>
    <t xml:space="preserve">wird teilweise von  Barmer bereitgestellt,
 ab 2029  zu übernehmen </t>
  </si>
  <si>
    <t xml:space="preserve">wird teilweise von  Barmer bereitgestellt, 
ab 2029 zu übernehmen </t>
  </si>
  <si>
    <t xml:space="preserve">Automatisierte Einrichtung Druckservice </t>
  </si>
  <si>
    <t>HW Zertfizierungen MFP</t>
  </si>
  <si>
    <t>Zertfizierungen Drucktreiber</t>
  </si>
  <si>
    <t>Auftraggeber, Zentral (Campus)</t>
  </si>
  <si>
    <t>Auftraggeber, Dezentral (Satellite)</t>
  </si>
  <si>
    <t>Service-spezifische Werkzeuge</t>
  </si>
  <si>
    <t>Drucker Hardware</t>
  </si>
  <si>
    <t>Toner</t>
  </si>
  <si>
    <t>Formulare und Papier</t>
  </si>
  <si>
    <t xml:space="preserve">Hinweis: Bitte Kapitel 11.2 in LB beachten. </t>
  </si>
  <si>
    <t>Allgemeine UCC Funktionalität</t>
  </si>
  <si>
    <t>Dokumentenverwaltung</t>
  </si>
  <si>
    <t>Externe Teilnahme</t>
  </si>
  <si>
    <t>inkl. Rollen- und Rechtekonzept und Anbindung von externen Benutzerverzeichnissen</t>
  </si>
  <si>
    <t>Inhaltsverwaltung (Firmen Wiki)</t>
  </si>
  <si>
    <t>z.B. Word, PowerPoint, Excel, sowie Clients wie Outlook, Teams</t>
  </si>
  <si>
    <t>Mobile Anwendungen</t>
  </si>
  <si>
    <t>Web-Zugriff</t>
  </si>
  <si>
    <t>Mobiler Zugriff</t>
  </si>
  <si>
    <t>Workflow</t>
  </si>
  <si>
    <t>erstellen von individuellen Workflows je Arbeitsstil oder Projekt</t>
  </si>
  <si>
    <t>Suche</t>
  </si>
  <si>
    <t>Unternehmensweites Soziales Netzwerk</t>
  </si>
  <si>
    <t>Integration mit Directory Service</t>
  </si>
  <si>
    <t>Integration mit Email</t>
  </si>
  <si>
    <t>Konferenz-Funktionalität</t>
  </si>
  <si>
    <t>Instant Messaging</t>
  </si>
  <si>
    <t>Enterprise-VoIP</t>
  </si>
  <si>
    <t>PSTN Integration</t>
  </si>
  <si>
    <t>Audio Conferencing-Funktionalität</t>
  </si>
  <si>
    <t>Web Conferencing-Funktionalität</t>
  </si>
  <si>
    <t>Video Conferencing-Funktionalität</t>
  </si>
  <si>
    <t>Präsenz-/ Statusinformation, Kontaktlisten</t>
  </si>
  <si>
    <t>Virtuelle Seminarräume (Whiteboards, Präsentationen, Polls.)</t>
  </si>
  <si>
    <t>Email Funktionalität</t>
  </si>
  <si>
    <t>Telefax Integration</t>
  </si>
  <si>
    <t>SMS integration</t>
  </si>
  <si>
    <t>Mail-Quota-Policy</t>
  </si>
  <si>
    <t>Funktions-Mailbox</t>
  </si>
  <si>
    <t>Email-Archivierung</t>
  </si>
  <si>
    <t>Email Verteilerlisten</t>
  </si>
  <si>
    <t>Sonstige  Funktionalität</t>
  </si>
  <si>
    <t>ACL Schnittstelle zum BARMER Berechtigungstool</t>
  </si>
  <si>
    <t>Datenbank</t>
  </si>
  <si>
    <t>Middleware</t>
  </si>
  <si>
    <t>Infrastruktur-Services</t>
  </si>
  <si>
    <t>Online Storage</t>
  </si>
  <si>
    <t>Zentrale Speichersysteme</t>
  </si>
  <si>
    <t>Spiegelung</t>
  </si>
  <si>
    <t>Lokal am Standort</t>
  </si>
  <si>
    <t>Remote an einem zweiten Standort</t>
  </si>
  <si>
    <t>Netzwerk</t>
  </si>
  <si>
    <t>Sonstige Netzwerkfunktionalität</t>
  </si>
  <si>
    <t>Cloud Connect</t>
  </si>
  <si>
    <t>WAN-Beschleunigung &amp; Optimierung (TCP, CIFS, HTTP)</t>
  </si>
  <si>
    <t xml:space="preserve">siehe Anlage 1 (Leistungsbeschreibung - Kapitel Mail Services) 
Postfachrechte (Email Service); Profile(Enterprise Conferencing) </t>
  </si>
  <si>
    <t>Data-at-rest Datenverschlüsselung</t>
  </si>
  <si>
    <t>Datenverschlüsselung  in Transit</t>
  </si>
  <si>
    <t>Anbindung an den Secure Mail Gaterway des AG</t>
  </si>
  <si>
    <t>Integration mit Enterprise Vault</t>
  </si>
  <si>
    <t>Email Quota in  GB</t>
  </si>
  <si>
    <t>Nur für on-premise Lösung relevant</t>
  </si>
  <si>
    <t>Email Quota Erweiterung in GB</t>
  </si>
  <si>
    <t>Sizing</t>
  </si>
  <si>
    <t xml:space="preserve">File Service Quota in TB </t>
  </si>
  <si>
    <t>File Service Quota Erweiterung um TB</t>
  </si>
  <si>
    <t>Tier-Verteilung</t>
  </si>
  <si>
    <t>Tier A+ - High Performance (SSD, All-Flash-Array)</t>
  </si>
  <si>
    <t>Tier A - High Performance (FC, SAN, NAS)</t>
  </si>
  <si>
    <t>Tier B - Midrange (SAN, NAS)</t>
  </si>
  <si>
    <t>Tier C - Low-End Storage</t>
  </si>
  <si>
    <t>Tier D - Virtual Tape Storage (Disk)</t>
  </si>
  <si>
    <t>Tier D - Virtual Tape Storage (Tape)</t>
  </si>
  <si>
    <t>Tier E - Automatic Tape Storage</t>
  </si>
  <si>
    <t>Revisionssicherung</t>
  </si>
  <si>
    <t xml:space="preserve">Anforderungen in Servicebeschreibung </t>
  </si>
  <si>
    <t>Major Software Release Installation</t>
  </si>
  <si>
    <t>Nur für on-premise Lösung relevant (z.B. für Exchange on-premise)</t>
  </si>
  <si>
    <t>Auftraggeber, Zentral</t>
  </si>
  <si>
    <t>Auftraggeber, Dezentral</t>
  </si>
  <si>
    <t>Nur für on-premise Lösungen</t>
  </si>
  <si>
    <t>Dienstleistungen</t>
  </si>
  <si>
    <t>Revisionssichere Archivierung</t>
  </si>
  <si>
    <t>Mailbox</t>
  </si>
  <si>
    <t>bereitgestellte TB</t>
  </si>
  <si>
    <t>Voll gemanagte virtualisierteSysteme, bestehend aus Hardware, Netzwerkanschlüssen und Betriebssystem.</t>
  </si>
  <si>
    <t>IS-CS-VS-WSM</t>
  </si>
  <si>
    <t>IS-CS-VS-LSM</t>
  </si>
  <si>
    <t>IS-CS-VS-WSL</t>
  </si>
  <si>
    <t>IS-CS-VS-LSL</t>
  </si>
  <si>
    <t>Virtual Win System, Medium</t>
  </si>
  <si>
    <t>Virtual Lnx System, Medium</t>
  </si>
  <si>
    <t>Virtual Win System, Large</t>
  </si>
  <si>
    <t>Virtual Lnx System, Large</t>
  </si>
  <si>
    <t>Virtual WinLnx System, 
Zusätzliches (v)RAM in GB</t>
  </si>
  <si>
    <t>Anmerkung</t>
  </si>
  <si>
    <t>Variante 7</t>
  </si>
  <si>
    <t>Variante 8</t>
  </si>
  <si>
    <t>Server Betriebssystem</t>
  </si>
  <si>
    <t>Microsoft Windows Server</t>
  </si>
  <si>
    <t>Linux</t>
  </si>
  <si>
    <t>Infrastruktur-Ebene</t>
  </si>
  <si>
    <t>Server-Virtualisierung</t>
  </si>
  <si>
    <t>Rechenzentrum</t>
  </si>
  <si>
    <t>unter Berücksichtigung der Anforderungen in 02-02 Technologiegrundsätze, insbesondere Unix / Linux Access Management (vormals LDAP).</t>
  </si>
  <si>
    <t>unter Berücksichtigung der Anforderungen in 02-02 Technologiegrundsätze, insbesondere Active Directory Domain Services (ADDS).</t>
  </si>
  <si>
    <t>DHCP Dienst</t>
  </si>
  <si>
    <t>Interner Domain Name Service (DNS)</t>
  </si>
  <si>
    <t>Externer Domain Name Service (DNS)</t>
  </si>
  <si>
    <t>Domain Name System Security Extensions (DNSSEC)</t>
  </si>
  <si>
    <t>der Auftragnehmer berücksichtigt die Anforderungen in 02-02 Technologiegrundsätze</t>
  </si>
  <si>
    <t>Anzahl (v)Cores, pro Verrechnungseinheit</t>
  </si>
  <si>
    <t>entsprechend den Anforderungen und unter Berücksichtigung der spezifischen Vorgaben in Kapitel "Monitoring" in der Auftragnehmer berücksichtigt die Anforderungen in 02-02 Technologiegrundsätze</t>
  </si>
  <si>
    <t/>
  </si>
  <si>
    <t>Auftragnehmer, Zentral</t>
  </si>
  <si>
    <t>entsprechend 01-03 Technologiedefinitionen</t>
  </si>
  <si>
    <t>10x5</t>
  </si>
  <si>
    <t>Gold</t>
  </si>
  <si>
    <t>DR5</t>
  </si>
  <si>
    <t>Bereitstellungszeit</t>
  </si>
  <si>
    <t>Neue Service Instanz</t>
  </si>
  <si>
    <t>1 Arbeitstag</t>
  </si>
  <si>
    <t>Administrations- und Automationswerkzeuge</t>
  </si>
  <si>
    <t>Analyse-Tools</t>
  </si>
  <si>
    <t>SIEM-Plattformlösung</t>
  </si>
  <si>
    <t>Schutzsoftware</t>
  </si>
  <si>
    <t>Server-Betriebssystem</t>
  </si>
  <si>
    <t>Cluster</t>
  </si>
  <si>
    <t>Firewall-System</t>
  </si>
  <si>
    <t>Load Balancing</t>
  </si>
  <si>
    <t>Backup-System</t>
  </si>
  <si>
    <t>Backup-Agent</t>
  </si>
  <si>
    <t>Job-Steuerungs-Software</t>
  </si>
  <si>
    <t>Server</t>
  </si>
  <si>
    <t>Netzwerkkomponente</t>
  </si>
  <si>
    <t>Etwaige Service-spezifische Voraussetzungen durch andere Services</t>
  </si>
  <si>
    <t>IS-CS-VS-WLM
IS-CS-VS-WLL
IS-CS-VS-WPR
IS-CS-VS-VP02</t>
  </si>
  <si>
    <t>Virtual Machine</t>
  </si>
  <si>
    <t>(v)Core</t>
  </si>
  <si>
    <t>(v)RAM</t>
  </si>
  <si>
    <t>Monat</t>
  </si>
  <si>
    <t>Abrechnungs-ID(s)</t>
  </si>
  <si>
    <t>IS-CS-VS-WLL-Gold</t>
  </si>
  <si>
    <t>IS-CS-VS-VP02-Gold</t>
  </si>
  <si>
    <t>IS-CS-VS-VP04-Gold</t>
  </si>
  <si>
    <t>Bereitstellung von Rackspace im Rechenzentrum für die Bereitstellung von Netzwerk-Appliances eines Drittanbieters Der Service enthält die hierfür notwendigen Infrastrukturen wie Rackspace, Strom, Klima und Zutrittskontrolle und das allgemeine RZ-LAN / Netzwerk. Nicht enthalten sind LAN-Verbindungen der Server Hardware und WAN-Verbindungen, etwaige IT-Systeme und deren technologische Aktualisierung, da dies in anderen Services abgebildet ist.</t>
  </si>
  <si>
    <t>Housing 
Rackspace</t>
  </si>
  <si>
    <t>Housing</t>
  </si>
  <si>
    <t>Rack (inkl. Netzwerkanschluss, Stromanschluss)</t>
  </si>
  <si>
    <t>Abschließbarer Käfig</t>
  </si>
  <si>
    <t>RZ-Fläche</t>
  </si>
  <si>
    <t>Stromversorgung</t>
  </si>
  <si>
    <t>Unterbrechungsfreie Stromversorgung, Notstromversorgung, Netzersatzanlage</t>
  </si>
  <si>
    <t>Brandfrüherkennung, Brandmeldeanlage, Löschanlage</t>
  </si>
  <si>
    <t>Klimatisierung</t>
  </si>
  <si>
    <t>Zutrittskontrolle</t>
  </si>
  <si>
    <t>Sicherheits- und Wachdienst</t>
  </si>
  <si>
    <t>Videoüberwachung des Außenbereichs</t>
  </si>
  <si>
    <t>Videoüberwachnung im Innenbereich</t>
  </si>
  <si>
    <t>Einbruchmeldeanlage (z.B. Türen, Fenster)</t>
  </si>
  <si>
    <t>Zugangskontrollsystem</t>
  </si>
  <si>
    <t>Begleitung von Fremd-Personal</t>
  </si>
  <si>
    <t>entsprechend den Anforderungen und unter Berücksichtigung der spezifischen Vorgaben in Kapitel "Monitoring" in 02-02 Technologiegrundsätze</t>
  </si>
  <si>
    <t>Auftragnehmer, Dezentral</t>
  </si>
  <si>
    <t>Region / Land</t>
  </si>
  <si>
    <t>Europäischer Wirtschaftsraum (EWR) und Schweiz</t>
  </si>
  <si>
    <t>Rechenzentrums-Ausstattung</t>
  </si>
  <si>
    <t>Rack</t>
  </si>
  <si>
    <t>Gerät für die unterbrechungsfreie Stromversorgung</t>
  </si>
  <si>
    <t>Rechenzentrumskopplung</t>
  </si>
  <si>
    <t>Carrier-Anbindung (WAN)</t>
  </si>
  <si>
    <t>Verkabelung</t>
  </si>
  <si>
    <t>Primärstrom für IT-Systeme</t>
  </si>
  <si>
    <t>Sekundärenergie für z. B. Klimaanlage</t>
  </si>
  <si>
    <t>PRE - Vorausgesetzte Services</t>
  </si>
  <si>
    <t>Pauschalpreis pro Höheneinheit (HE)</t>
  </si>
  <si>
    <t>Höheneinheit (HE)</t>
  </si>
  <si>
    <t>Kommunikationsprotokoll</t>
  </si>
  <si>
    <t>Single Stack (IP V4)</t>
  </si>
  <si>
    <t>Single Stack (IP V6)</t>
  </si>
  <si>
    <t>Dual Stack (IP V4/V6)</t>
  </si>
  <si>
    <t>Öffentliche IP-Adressen</t>
  </si>
  <si>
    <t>Transport Servicequalität</t>
  </si>
  <si>
    <t>Privates Transportnetz / Intranet</t>
  </si>
  <si>
    <t>Innerhalb Auftragnehmer Rechenzentrum</t>
  </si>
  <si>
    <t>Öffentliches Transportnetz / Internet</t>
  </si>
  <si>
    <t>Netzzugangskontrolle (ACL)</t>
  </si>
  <si>
    <t>Firewall-Regeln</t>
  </si>
  <si>
    <t>Basisregeln, weiterleiten an Barmer Firewall für Next Generation Firewall Funktionen</t>
  </si>
  <si>
    <t>Stateful Inspection</t>
  </si>
  <si>
    <t>SSL / TLS decryption</t>
  </si>
  <si>
    <t>Web Application Firewall</t>
  </si>
  <si>
    <t>Application Proxies Mail (POP, SMTP)</t>
  </si>
  <si>
    <t>Application Proxies Web (HTTP, FTP, NNTP)</t>
  </si>
  <si>
    <t>Application Proxies Netz (DNS, NTP)</t>
  </si>
  <si>
    <t>DMZ, Zonen</t>
  </si>
  <si>
    <t>Netzwerk Scan / Prüfung</t>
  </si>
  <si>
    <t>Security Audit (Prozesse und Kontrollmechanismen)</t>
  </si>
  <si>
    <t>Autorisierter Penetration Test</t>
  </si>
  <si>
    <t>Schutz</t>
  </si>
  <si>
    <t>Virenschutz</t>
  </si>
  <si>
    <t>Content-Filter (bspw. SPAM, Content, etc.)</t>
  </si>
  <si>
    <t>URL-Filtering</t>
  </si>
  <si>
    <t>Leitungsgeschwindigkeit / -bandbreite</t>
  </si>
  <si>
    <t>100 Gbps</t>
  </si>
  <si>
    <t>Durchsatz Forewarding</t>
  </si>
  <si>
    <t>Gbps</t>
  </si>
  <si>
    <t>Durchsatz IPS (interner Traffic)</t>
  </si>
  <si>
    <t>Parallele Sessions</t>
  </si>
  <si>
    <t>Millionen Stück</t>
  </si>
  <si>
    <t>Senden der Logdaten an Collector des AG</t>
  </si>
  <si>
    <t>10 x 5</t>
  </si>
  <si>
    <t>DR 5</t>
  </si>
  <si>
    <t>Festpreis</t>
  </si>
  <si>
    <t>SEC-NW-FW-Gold</t>
  </si>
  <si>
    <t>Netzwerkkomponententypen</t>
  </si>
  <si>
    <t>Passive Netzwerk-Komponenten</t>
  </si>
  <si>
    <t>Class C net (für IP V4)</t>
  </si>
  <si>
    <t>IP-Multicast</t>
  </si>
  <si>
    <t>Web Caching</t>
  </si>
  <si>
    <t>SMTP Mail Relay (extern)</t>
  </si>
  <si>
    <t>Internet-Zugang je nach Nutzerprofil</t>
  </si>
  <si>
    <t>Grafische Korrelationsanalyse</t>
  </si>
  <si>
    <t>Schutz vor Schwachstellen und Sicherheitslücken</t>
  </si>
  <si>
    <t>Initiale Upload / Download Geschwindigkeit</t>
  </si>
  <si>
    <t>10 Gbps</t>
  </si>
  <si>
    <t>Zusätzliche Leitungsgeschwindigkeit / -bandbreite</t>
  </si>
  <si>
    <t>Gbp/s (upgrade muss in 10Gbp/s Schritten für Barmer und 1 Gbp/s Schritten für HEK möglich sein)</t>
  </si>
  <si>
    <t>über Trennung der Data Center</t>
  </si>
  <si>
    <t>Initialer Service
Je weitere 10Gbps Portspeed</t>
  </si>
  <si>
    <t>Service Request</t>
  </si>
  <si>
    <t>Service Request ID</t>
  </si>
  <si>
    <t xml:space="preserve">Allgemein </t>
  </si>
  <si>
    <t>Standard Service Request (SSR)</t>
  </si>
  <si>
    <t>Alle</t>
  </si>
  <si>
    <t>≤ 5 Arbeitstage</t>
  </si>
  <si>
    <t>Pauschale</t>
  </si>
  <si>
    <t>SR-EUS-DKA</t>
  </si>
  <si>
    <t>SR-EUS-AUß</t>
  </si>
  <si>
    <t>SR-EUS-IPN</t>
  </si>
  <si>
    <t>SR-EUS-SPM</t>
  </si>
  <si>
    <t>Softwareverteilung (Emergency)</t>
  </si>
  <si>
    <t>SR-EUS-SPK</t>
  </si>
  <si>
    <t>Request</t>
  </si>
  <si>
    <t>SR-EUS-SIPN</t>
  </si>
  <si>
    <t>≤ 1 Arbeitstag</t>
  </si>
  <si>
    <t>SR-OFF-RAA</t>
  </si>
  <si>
    <t xml:space="preserve">Erweiterung Festplattenspeicher Persistent VDI (10GB) </t>
  </si>
  <si>
    <t>SR-VIRT-EFP</t>
  </si>
  <si>
    <t>Software Softwarepaketierung (einfach)</t>
  </si>
  <si>
    <t>SR-SWM-SPE</t>
  </si>
  <si>
    <t>Software Softwarepaketierung (mittel)</t>
  </si>
  <si>
    <t>SR-SWM-SPM</t>
  </si>
  <si>
    <t>Software Softwarepaketierung (komplex)</t>
  </si>
  <si>
    <t>≤ 10 Arbeitstage</t>
  </si>
  <si>
    <t>SR-SWM-SPK</t>
  </si>
  <si>
    <t>Software Softwarepaketierung (einfach) -E</t>
  </si>
  <si>
    <t>SR-SWM-SPEE</t>
  </si>
  <si>
    <t>Software Softwarepaketierung (mittel)-E</t>
  </si>
  <si>
    <t>SR-SWM-SPME</t>
  </si>
  <si>
    <t>Software Softwarepaketierung (komplex)-E</t>
  </si>
  <si>
    <t>SR-PS-SPKE</t>
  </si>
  <si>
    <t>≤ 0,5 Stunden</t>
  </si>
  <si>
    <t>SR-PS-SWV</t>
  </si>
  <si>
    <t>SR-PS-SWVE</t>
  </si>
  <si>
    <t>SR-PS-SPE</t>
  </si>
  <si>
    <t xml:space="preserve">Anpassung der Aufbewahrungsrichtlinie(n) </t>
  </si>
  <si>
    <t>SR-UCC-AAR</t>
  </si>
  <si>
    <t xml:space="preserve">Datenbank-Wiederherstellung </t>
  </si>
  <si>
    <t>SR-UCC-DW</t>
  </si>
  <si>
    <t xml:space="preserve">Disclaimer-Konfiguration &amp; -Anpassung </t>
  </si>
  <si>
    <t>SR-UCC-DA</t>
  </si>
  <si>
    <t xml:space="preserve">Bereitstellung von Nachrichtenverfolgungsprotokollen </t>
  </si>
  <si>
    <t>SR-UCC-DKA</t>
  </si>
  <si>
    <t xml:space="preserve">Anpassung der Organisationskonfiguration </t>
  </si>
  <si>
    <t>SR-UCC-NVP</t>
  </si>
  <si>
    <t xml:space="preserve">Postfach-Wiederherstellung </t>
  </si>
  <si>
    <t>≤ 4 Stunden</t>
  </si>
  <si>
    <t>SR-UCC-PW</t>
  </si>
  <si>
    <t xml:space="preserve">Bereitstellung der Revisionssicherung (als .pst-File, bereitzustellen an einem durch den AG zu definierenden Speicherort [z. B. SharePoint Online-Bibliothek]) </t>
  </si>
  <si>
    <t>SR-UCC-BAR</t>
  </si>
  <si>
    <t xml:space="preserve">Konfiguration &amp; Anpassung von Transportagenten &amp; -konnektoren </t>
  </si>
  <si>
    <t>SR-UCC-KT</t>
  </si>
  <si>
    <t xml:space="preserve">Bereitstellung von Überwachungsprotokollen (bereitzustellen an einem durch den AG zu definierenden Speicherort [z. B. SharePoint Online-Bibliothek]) </t>
  </si>
  <si>
    <t xml:space="preserve">Wiederherstellung öffentlicher Ordner </t>
  </si>
  <si>
    <t>SR-UCC-WOEO</t>
  </si>
  <si>
    <t xml:space="preserve">Prüfung / Konfiguration von Postfachberechtigungen </t>
  </si>
  <si>
    <t>SR-UCC-PFB</t>
  </si>
  <si>
    <t xml:space="preserve">Prüfung / Einrichtung / Änderung von Vertretungsregelungen </t>
  </si>
  <si>
    <t>SR-UCC-VR</t>
  </si>
  <si>
    <t xml:space="preserve">Erstellung, Modifikation oder Löschung von dynamischen Exchange-Verteilern </t>
  </si>
  <si>
    <t>SR-UCC-EV</t>
  </si>
  <si>
    <t xml:space="preserve">Erstellung, Modifikation oder Löschung von Exchange Komponenten wie z. B. Mail-Security (Black- oder Whitelisting etc.)  </t>
  </si>
  <si>
    <t>SR-UCC-EAR</t>
  </si>
  <si>
    <t xml:space="preserve">Einrichtung und Konfiguration und Pflege von Sonder-Postfächern (z. B. Personalrat, Schwerbehindertenvertretung oder Datenschutz; sofern nicht über One Identity – SelfService abgedeckt)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</si>
</sst>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_([$€]* #,##0.00_);_([$€]* \(#,##0.00\);_([$€]* &quot;-&quot;??_);_(@_)"/>
    <numFmt numFmtId="166" formatCode="_-* #,##0.00\ _€_-;\-* #,##0.00\ _€_-;_-* &quot;-&quot;??\ _€_-;_-@_-"/>
    <numFmt numFmtId="167" formatCode="[$-409]mmmm\ d\,\ yyyy;@"/>
  </numFmts>
  <fonts count="40">
    <font>
      <sz val="11"/>
      <color theme="1"/>
      <name val="Aptos Narrow"/>
      <family val="2"/>
      <scheme val="minor"/>
    </font>
    <font>
      <sz val="11"/>
      <color theme="1"/>
      <name val="Aptos Narrow"/>
      <family val="2"/>
      <scheme val="minor"/>
    </font>
    <font>
      <b/>
      <sz val="11"/>
      <color theme="0"/>
      <name val="Aptos Narrow"/>
      <family val="2"/>
      <scheme val="minor"/>
    </font>
    <font>
      <sz val="11"/>
      <color indexed="8"/>
      <name val="Calibri"/>
      <family val="2"/>
    </font>
    <font>
      <sz val="11"/>
      <color theme="1"/>
      <name val="Calibri"/>
      <family val="2"/>
    </font>
    <font>
      <sz val="11"/>
      <name val="Aptos Narrow"/>
      <family val="2"/>
      <scheme val="minor"/>
    </font>
    <font>
      <sz val="10"/>
      <name val="Arial"/>
      <family val="2"/>
    </font>
    <font>
      <sz val="10"/>
      <color theme="1"/>
      <name val="Aptos Narrow"/>
      <family val="2"/>
      <scheme val="minor"/>
    </font>
    <font>
      <b/>
      <sz val="11"/>
      <name val="Aptos Narrow"/>
      <family val="2"/>
      <scheme val="minor"/>
    </font>
    <font>
      <u/>
      <sz val="11"/>
      <color theme="10"/>
      <name val="Aptos Narrow"/>
      <family val="2"/>
      <scheme val="minor"/>
    </font>
    <font>
      <sz val="13"/>
      <color rgb="FF000000"/>
      <name val="Arial"/>
      <family val="2"/>
    </font>
    <font>
      <u/>
      <sz val="11"/>
      <color indexed="12"/>
      <name val="Calibri"/>
      <family val="2"/>
    </font>
    <font>
      <sz val="10"/>
      <color rgb="FF000000"/>
      <name val="Arial"/>
      <family val="2"/>
    </font>
    <font>
      <b/>
      <sz val="10"/>
      <color rgb="FF000000"/>
      <name val="Arial"/>
      <family val="2"/>
    </font>
    <font>
      <sz val="8"/>
      <name val="Aptos Narrow"/>
      <family val="2"/>
      <scheme val="minor"/>
    </font>
    <font>
      <sz val="11"/>
      <color theme="1"/>
      <name val="Arial"/>
      <family val="2"/>
    </font>
    <font>
      <b/>
      <sz val="20"/>
      <color theme="1"/>
      <name val="Arial"/>
      <family val="2"/>
    </font>
    <font>
      <b/>
      <sz val="11"/>
      <name val="Arial"/>
      <family val="2"/>
    </font>
    <font>
      <sz val="11"/>
      <name val="Arial"/>
      <family val="2"/>
    </font>
    <font>
      <b/>
      <sz val="11"/>
      <color rgb="FFFF0000"/>
      <name val="Arial"/>
      <family val="2"/>
    </font>
    <font>
      <sz val="11"/>
      <color rgb="FF000000"/>
      <name val="Arial"/>
      <family val="2"/>
    </font>
    <font>
      <b/>
      <sz val="14"/>
      <name val="Arial"/>
      <family val="2"/>
    </font>
    <font>
      <b/>
      <sz val="11"/>
      <color theme="0"/>
      <name val="Arial"/>
      <family val="2"/>
    </font>
    <font>
      <sz val="11"/>
      <color theme="0"/>
      <name val="Arial"/>
      <family val="2"/>
    </font>
    <font>
      <b/>
      <sz val="11"/>
      <color theme="0" tint="-4.9989318521683403E-2"/>
      <name val="Arial"/>
      <family val="2"/>
    </font>
    <font>
      <b/>
      <u/>
      <sz val="11"/>
      <name val="Arial"/>
      <family val="2"/>
    </font>
    <font>
      <b/>
      <sz val="11"/>
      <color rgb="FF305782"/>
      <name val="Arial"/>
      <family val="2"/>
    </font>
    <font>
      <sz val="11"/>
      <color rgb="FF0070C0"/>
      <name val="Arial"/>
      <family val="2"/>
    </font>
    <font>
      <b/>
      <u/>
      <sz val="11"/>
      <color theme="10"/>
      <name val="Arial"/>
      <family val="2"/>
    </font>
    <font>
      <b/>
      <u/>
      <sz val="11"/>
      <color theme="6"/>
      <name val="Arial"/>
      <family val="2"/>
    </font>
    <font>
      <sz val="11"/>
      <color indexed="8"/>
      <name val="Arial"/>
      <family val="2"/>
    </font>
    <font>
      <sz val="11"/>
      <color rgb="FFC00000"/>
      <name val="Arial"/>
      <family val="2"/>
    </font>
    <font>
      <b/>
      <sz val="11"/>
      <color theme="1"/>
      <name val="Arial"/>
      <family val="2"/>
    </font>
    <font>
      <b/>
      <sz val="11"/>
      <color rgb="FF000000"/>
      <name val="Arial"/>
      <family val="2"/>
    </font>
    <font>
      <sz val="11"/>
      <color rgb="FFFF0000"/>
      <name val="Arial"/>
      <family val="2"/>
    </font>
    <font>
      <b/>
      <sz val="11"/>
      <color rgb="FFC00000"/>
      <name val="Arial"/>
      <family val="2"/>
    </font>
    <font>
      <b/>
      <sz val="11"/>
      <color indexed="8"/>
      <name val="Arial"/>
      <family val="2"/>
    </font>
    <font>
      <b/>
      <sz val="11"/>
      <color rgb="FFFFFFFF"/>
      <name val="Arial"/>
      <family val="2"/>
    </font>
    <font>
      <i/>
      <sz val="11"/>
      <name val="Arial"/>
      <family val="2"/>
    </font>
    <font>
      <b/>
      <sz val="12"/>
      <color indexed="8"/>
      <name val="Arial"/>
      <family val="2"/>
    </font>
  </fonts>
  <fills count="2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70C0"/>
        <bgColor indexed="64"/>
      </patternFill>
    </fill>
    <fill>
      <patternFill patternType="solid">
        <fgColor theme="6"/>
        <bgColor indexed="8"/>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0F3D5"/>
        <bgColor rgb="FF000000"/>
      </patternFill>
    </fill>
    <fill>
      <patternFill patternType="solid">
        <fgColor theme="6"/>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rgb="FFD6E5EA"/>
        <bgColor indexed="9"/>
      </patternFill>
    </fill>
    <fill>
      <patternFill patternType="solid">
        <fgColor theme="6" tint="0.79998168889431442"/>
        <bgColor indexed="9"/>
      </patternFill>
    </fill>
    <fill>
      <patternFill patternType="solid">
        <fgColor rgb="FFD3DFFD"/>
        <bgColor indexed="64"/>
      </patternFill>
    </fill>
    <fill>
      <patternFill patternType="solid">
        <fgColor theme="0"/>
        <bgColor indexed="8"/>
      </patternFill>
    </fill>
    <fill>
      <patternFill patternType="solid">
        <fgColor theme="6" tint="0.59996337778862885"/>
        <bgColor indexed="9"/>
      </patternFill>
    </fill>
    <fill>
      <patternFill patternType="solid">
        <fgColor theme="3" tint="0.79998168889431442"/>
        <bgColor indexed="9"/>
      </patternFill>
    </fill>
    <fill>
      <patternFill patternType="solid">
        <fgColor rgb="FFCBD9ED"/>
        <bgColor rgb="FFFFFFFF"/>
      </patternFill>
    </fill>
    <fill>
      <patternFill patternType="solid">
        <fgColor rgb="FF96B1DC"/>
        <bgColor rgb="FF000000"/>
      </patternFill>
    </fill>
    <fill>
      <patternFill patternType="solid">
        <fgColor theme="3" tint="0.79998168889431442"/>
        <bgColor indexed="64"/>
      </patternFill>
    </fill>
    <fill>
      <patternFill patternType="solid">
        <fgColor theme="0"/>
        <bgColor indexed="9"/>
      </patternFill>
    </fill>
  </fills>
  <borders count="37">
    <border>
      <left/>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bottom style="medium">
        <color rgb="FFFFFFFF"/>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medium">
        <color rgb="FFFFFFFF"/>
      </top>
      <bottom/>
      <diagonal/>
    </border>
    <border>
      <left style="medium">
        <color rgb="FFFFFFFF"/>
      </left>
      <right/>
      <top style="medium">
        <color rgb="FFFFFFFF"/>
      </top>
      <bottom style="medium">
        <color rgb="FFFFFFFF"/>
      </bottom>
      <diagonal/>
    </border>
    <border>
      <left/>
      <right/>
      <top style="medium">
        <color theme="0" tint="-0.14996795556505021"/>
      </top>
      <bottom style="thin">
        <color theme="0"/>
      </bottom>
      <diagonal/>
    </border>
    <border>
      <left/>
      <right/>
      <top style="thin">
        <color theme="0"/>
      </top>
      <bottom style="thin">
        <color theme="0"/>
      </bottom>
      <diagonal/>
    </border>
    <border>
      <left/>
      <right/>
      <top style="thin">
        <color theme="0"/>
      </top>
      <bottom style="medium">
        <color theme="0" tint="-0.14996795556505021"/>
      </bottom>
      <diagonal/>
    </border>
    <border>
      <left style="thin">
        <color indexed="64"/>
      </left>
      <right style="thin">
        <color indexed="64"/>
      </right>
      <top style="thin">
        <color indexed="64"/>
      </top>
      <bottom/>
      <diagonal/>
    </border>
    <border>
      <left/>
      <right style="hair">
        <color theme="3" tint="-0.24994659260841701"/>
      </right>
      <top/>
      <bottom style="hair">
        <color theme="3" tint="-0.24994659260841701"/>
      </bottom>
      <diagonal/>
    </border>
    <border>
      <left style="hair">
        <color theme="3" tint="-0.24994659260841701"/>
      </left>
      <right style="hair">
        <color theme="3" tint="-0.24994659260841701"/>
      </right>
      <top style="hair">
        <color theme="3" tint="-0.24994659260841701"/>
      </top>
      <bottom style="hair">
        <color theme="3" tint="-0.24994659260841701"/>
      </bottom>
      <diagonal/>
    </border>
    <border>
      <left style="thin">
        <color auto="1"/>
      </left>
      <right style="thin">
        <color auto="1"/>
      </right>
      <top style="thin">
        <color auto="1"/>
      </top>
      <bottom style="thin">
        <color auto="1"/>
      </bottom>
      <diagonal/>
    </border>
    <border>
      <left/>
      <right style="hair">
        <color theme="3" tint="-0.24994659260841701"/>
      </right>
      <top/>
      <bottom/>
      <diagonal/>
    </border>
    <border>
      <left style="hair">
        <color theme="3" tint="-0.24994659260841701"/>
      </left>
      <right/>
      <top style="hair">
        <color theme="3" tint="-0.24994659260841701"/>
      </top>
      <bottom style="hair">
        <color theme="3" tint="-0.24994659260841701"/>
      </bottom>
      <diagonal/>
    </border>
    <border>
      <left style="dotted">
        <color theme="3" tint="-0.24994659260841701"/>
      </left>
      <right/>
      <top style="dotted">
        <color theme="3" tint="-0.24994659260841701"/>
      </top>
      <bottom style="dotted">
        <color theme="3" tint="-0.24994659260841701"/>
      </bottom>
      <diagonal/>
    </border>
    <border>
      <left style="hair">
        <color theme="3" tint="-0.24994659260841701"/>
      </left>
      <right style="hair">
        <color theme="3" tint="-0.24994659260841701"/>
      </right>
      <top/>
      <bottom style="hair">
        <color theme="3" tint="-0.24994659260841701"/>
      </bottom>
      <diagonal/>
    </border>
    <border>
      <left style="hair">
        <color rgb="FF1E365B"/>
      </left>
      <right style="hair">
        <color rgb="FF1E365B"/>
      </right>
      <top style="hair">
        <color rgb="FF1E365B"/>
      </top>
      <bottom style="hair">
        <color rgb="FF1E365B"/>
      </bottom>
      <diagonal/>
    </border>
    <border>
      <left/>
      <right style="hair">
        <color rgb="FF1E365B"/>
      </right>
      <top style="hair">
        <color rgb="FF1E365B"/>
      </top>
      <bottom style="hair">
        <color rgb="FF1E365B"/>
      </bottom>
      <diagonal/>
    </border>
    <border>
      <left style="hair">
        <color rgb="FF1E365B"/>
      </left>
      <right style="hair">
        <color rgb="FF1E365B"/>
      </right>
      <top/>
      <bottom style="hair">
        <color rgb="FF1E365B"/>
      </bottom>
      <diagonal/>
    </border>
    <border>
      <left/>
      <right style="hair">
        <color rgb="FF1E365B"/>
      </right>
      <top/>
      <bottom style="hair">
        <color rgb="FF1E365B"/>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top style="thin">
        <color theme="0"/>
      </top>
      <bottom style="thin">
        <color theme="0"/>
      </bottom>
      <diagonal/>
    </border>
    <border>
      <left style="thin">
        <color indexed="64"/>
      </left>
      <right/>
      <top/>
      <bottom/>
      <diagonal/>
    </border>
    <border>
      <left style="thin">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indexed="64"/>
      </top>
      <bottom style="thin">
        <color theme="0"/>
      </bottom>
      <diagonal/>
    </border>
    <border>
      <left style="thin">
        <color indexed="64"/>
      </left>
      <right style="thin">
        <color indexed="64"/>
      </right>
      <top style="thin">
        <color indexed="64"/>
      </top>
      <bottom style="thin">
        <color theme="0"/>
      </bottom>
      <diagonal/>
    </border>
  </borders>
  <cellStyleXfs count="25">
    <xf numFmtId="0" fontId="0" fillId="0" borderId="0"/>
    <xf numFmtId="164" fontId="3" fillId="0" borderId="0" applyFont="0" applyFill="0" applyBorder="0" applyAlignment="0" applyProtection="0"/>
    <xf numFmtId="0" fontId="4" fillId="0" borderId="0"/>
    <xf numFmtId="165" fontId="6" fillId="0" borderId="0"/>
    <xf numFmtId="0" fontId="7" fillId="0" borderId="0"/>
    <xf numFmtId="165" fontId="1" fillId="0" borderId="0"/>
    <xf numFmtId="0" fontId="6" fillId="0" borderId="0"/>
    <xf numFmtId="164" fontId="6" fillId="0" borderId="0" applyFont="0" applyFill="0" applyBorder="0" applyAlignment="0" applyProtection="0"/>
    <xf numFmtId="0" fontId="6" fillId="0" borderId="0"/>
    <xf numFmtId="165" fontId="1" fillId="0" borderId="0"/>
    <xf numFmtId="166" fontId="3" fillId="0" borderId="0" applyFont="0" applyFill="0" applyBorder="0" applyAlignment="0" applyProtection="0"/>
    <xf numFmtId="0" fontId="6" fillId="0" borderId="0"/>
    <xf numFmtId="0" fontId="6" fillId="0" borderId="0"/>
    <xf numFmtId="0" fontId="9" fillId="0" borderId="0" applyNumberFormat="0" applyFill="0" applyBorder="0" applyAlignment="0" applyProtection="0"/>
    <xf numFmtId="0" fontId="6" fillId="0" borderId="0"/>
    <xf numFmtId="0" fontId="10" fillId="9" borderId="17" applyFill="0" applyBorder="0" applyProtection="0">
      <alignment horizontal="left" vertical="center"/>
    </xf>
    <xf numFmtId="0" fontId="11" fillId="0" borderId="0" applyNumberFormat="0" applyFill="0" applyBorder="0" applyAlignment="0" applyProtection="0">
      <alignment vertical="top"/>
      <protection locked="0"/>
    </xf>
    <xf numFmtId="0" fontId="1" fillId="0" borderId="0"/>
    <xf numFmtId="0" fontId="1" fillId="0" borderId="0"/>
    <xf numFmtId="0" fontId="6" fillId="0" borderId="0"/>
    <xf numFmtId="0" fontId="12" fillId="14" borderId="20">
      <alignment horizontal="left" vertical="top" wrapText="1" indent="1"/>
    </xf>
    <xf numFmtId="0" fontId="13" fillId="14" borderId="20">
      <alignment vertical="top" wrapText="1"/>
    </xf>
    <xf numFmtId="9" fontId="6" fillId="0" borderId="0" applyFont="0" applyFill="0" applyBorder="0" applyAlignment="0" applyProtection="0"/>
    <xf numFmtId="165" fontId="1" fillId="0" borderId="0"/>
    <xf numFmtId="167" fontId="6" fillId="0" borderId="0"/>
  </cellStyleXfs>
  <cellXfs count="335">
    <xf numFmtId="0" fontId="0" fillId="0" borderId="0" xfId="0"/>
    <xf numFmtId="0" fontId="8" fillId="3" borderId="0" xfId="6" applyFont="1" applyFill="1" applyAlignment="1">
      <alignment horizontal="left"/>
    </xf>
    <xf numFmtId="49" fontId="8" fillId="3" borderId="0" xfId="6" applyNumberFormat="1" applyFont="1" applyFill="1" applyAlignment="1">
      <alignment horizontal="center"/>
    </xf>
    <xf numFmtId="49" fontId="8" fillId="3" borderId="0" xfId="6" applyNumberFormat="1" applyFont="1" applyFill="1" applyAlignment="1">
      <alignment horizontal="left"/>
    </xf>
    <xf numFmtId="49" fontId="8" fillId="3" borderId="0" xfId="6" applyNumberFormat="1" applyFont="1" applyFill="1"/>
    <xf numFmtId="49" fontId="2" fillId="4" borderId="1" xfId="6" applyNumberFormat="1" applyFont="1" applyFill="1" applyBorder="1" applyAlignment="1">
      <alignment horizontal="center" vertical="center" wrapText="1"/>
    </xf>
    <xf numFmtId="49" fontId="2" fillId="4" borderId="2" xfId="6" applyNumberFormat="1" applyFont="1" applyFill="1" applyBorder="1" applyAlignment="1">
      <alignment horizontal="center" vertical="center"/>
    </xf>
    <xf numFmtId="49" fontId="2" fillId="4" borderId="3" xfId="6" applyNumberFormat="1" applyFont="1" applyFill="1" applyBorder="1" applyAlignment="1">
      <alignment horizontal="left" vertical="center"/>
    </xf>
    <xf numFmtId="49" fontId="5" fillId="3" borderId="0" xfId="6" applyNumberFormat="1" applyFont="1" applyFill="1"/>
    <xf numFmtId="14" fontId="5" fillId="0" borderId="4" xfId="7" applyNumberFormat="1" applyFont="1" applyFill="1" applyBorder="1" applyAlignment="1">
      <alignment horizontal="center" vertical="center"/>
    </xf>
    <xf numFmtId="49" fontId="5" fillId="0" borderId="5" xfId="7" applyNumberFormat="1" applyFont="1" applyFill="1" applyBorder="1" applyAlignment="1">
      <alignment horizontal="center" vertical="center"/>
    </xf>
    <xf numFmtId="49" fontId="5" fillId="0" borderId="5" xfId="7" applyNumberFormat="1" applyFont="1" applyFill="1" applyBorder="1" applyAlignment="1">
      <alignment horizontal="center" vertical="center" wrapText="1"/>
    </xf>
    <xf numFmtId="0" fontId="5" fillId="0" borderId="6" xfId="7" applyNumberFormat="1" applyFont="1" applyFill="1" applyBorder="1" applyAlignment="1">
      <alignment horizontal="left" vertical="center" wrapText="1"/>
    </xf>
    <xf numFmtId="49" fontId="5" fillId="3" borderId="0" xfId="6" applyNumberFormat="1" applyFont="1" applyFill="1" applyAlignment="1">
      <alignment wrapText="1"/>
    </xf>
    <xf numFmtId="0" fontId="5" fillId="0" borderId="7" xfId="7" applyNumberFormat="1" applyFont="1" applyFill="1" applyBorder="1" applyAlignment="1">
      <alignment horizontal="left" vertical="center" wrapText="1"/>
    </xf>
    <xf numFmtId="14" fontId="5" fillId="0" borderId="4" xfId="7" applyNumberFormat="1" applyFont="1" applyFill="1" applyBorder="1" applyAlignment="1">
      <alignment horizontal="center" vertical="center" wrapText="1"/>
    </xf>
    <xf numFmtId="14" fontId="5" fillId="0" borderId="8" xfId="7" applyNumberFormat="1" applyFont="1" applyFill="1" applyBorder="1" applyAlignment="1">
      <alignment horizontal="center" vertical="center" wrapText="1"/>
    </xf>
    <xf numFmtId="49" fontId="5" fillId="0" borderId="9" xfId="7" applyNumberFormat="1" applyFont="1" applyFill="1" applyBorder="1" applyAlignment="1">
      <alignment horizontal="center" vertical="center" wrapText="1"/>
    </xf>
    <xf numFmtId="49" fontId="5" fillId="3" borderId="0" xfId="6" applyNumberFormat="1" applyFont="1" applyFill="1" applyAlignment="1">
      <alignment horizontal="center"/>
    </xf>
    <xf numFmtId="49" fontId="5" fillId="3" borderId="0" xfId="6" applyNumberFormat="1" applyFont="1" applyFill="1" applyAlignment="1">
      <alignment horizontal="left"/>
    </xf>
    <xf numFmtId="14" fontId="5" fillId="0" borderId="4" xfId="7" applyNumberFormat="1" applyFont="1" applyFill="1" applyBorder="1" applyAlignment="1">
      <alignment horizontal="center" vertical="top"/>
    </xf>
    <xf numFmtId="49" fontId="5" fillId="0" borderId="5" xfId="7" applyNumberFormat="1" applyFont="1" applyFill="1" applyBorder="1" applyAlignment="1">
      <alignment horizontal="center" vertical="top"/>
    </xf>
    <xf numFmtId="49" fontId="5" fillId="0" borderId="5" xfId="7" applyNumberFormat="1" applyFont="1" applyFill="1" applyBorder="1" applyAlignment="1">
      <alignment horizontal="center" vertical="top" wrapText="1"/>
    </xf>
    <xf numFmtId="0" fontId="5" fillId="0" borderId="6" xfId="7" applyNumberFormat="1" applyFont="1" applyFill="1" applyBorder="1" applyAlignment="1">
      <alignment horizontal="left" vertical="top" wrapText="1"/>
    </xf>
    <xf numFmtId="0" fontId="5" fillId="0" borderId="6" xfId="7" quotePrefix="1" applyNumberFormat="1" applyFont="1" applyFill="1" applyBorder="1" applyAlignment="1">
      <alignment horizontal="left" vertical="center" wrapText="1"/>
    </xf>
    <xf numFmtId="0" fontId="15" fillId="0" borderId="0" xfId="0" applyFont="1"/>
    <xf numFmtId="49" fontId="17" fillId="3" borderId="0" xfId="8" applyNumberFormat="1" applyFont="1" applyFill="1"/>
    <xf numFmtId="49" fontId="17" fillId="3" borderId="0" xfId="8" applyNumberFormat="1" applyFont="1" applyFill="1" applyAlignment="1">
      <alignment wrapText="1"/>
    </xf>
    <xf numFmtId="49" fontId="18" fillId="3" borderId="0" xfId="8" applyNumberFormat="1" applyFont="1" applyFill="1"/>
    <xf numFmtId="49" fontId="18" fillId="3" borderId="0" xfId="8" applyNumberFormat="1" applyFont="1" applyFill="1" applyAlignment="1">
      <alignment wrapText="1"/>
    </xf>
    <xf numFmtId="49" fontId="18" fillId="3" borderId="0" xfId="8" applyNumberFormat="1" applyFont="1" applyFill="1" applyAlignment="1">
      <alignment horizontal="left" vertical="top" wrapText="1"/>
    </xf>
    <xf numFmtId="49" fontId="18" fillId="3" borderId="0" xfId="8" applyNumberFormat="1" applyFont="1" applyFill="1" applyAlignment="1">
      <alignment vertical="top"/>
    </xf>
    <xf numFmtId="49" fontId="18" fillId="3" borderId="0" xfId="8" applyNumberFormat="1" applyFont="1" applyFill="1" applyAlignment="1">
      <alignment horizontal="left" vertical="top"/>
    </xf>
    <xf numFmtId="49" fontId="17" fillId="3" borderId="0" xfId="8" quotePrefix="1" applyNumberFormat="1" applyFont="1" applyFill="1"/>
    <xf numFmtId="49" fontId="17" fillId="3" borderId="0" xfId="8" applyNumberFormat="1" applyFont="1" applyFill="1" applyAlignment="1">
      <alignment horizontal="left"/>
    </xf>
    <xf numFmtId="49" fontId="18" fillId="3" borderId="0" xfId="8" applyNumberFormat="1" applyFont="1" applyFill="1" applyAlignment="1">
      <alignment horizontal="left"/>
    </xf>
    <xf numFmtId="49" fontId="18" fillId="3" borderId="0" xfId="8" applyNumberFormat="1" applyFont="1" applyFill="1" applyAlignment="1">
      <alignment vertical="top" wrapText="1"/>
    </xf>
    <xf numFmtId="0" fontId="20" fillId="3" borderId="0" xfId="0" applyFont="1" applyFill="1" applyAlignment="1">
      <alignment horizontal="left" vertical="center" wrapText="1" indent="1"/>
    </xf>
    <xf numFmtId="0" fontId="21" fillId="0" borderId="0" xfId="15" applyFont="1" applyFill="1" applyBorder="1">
      <alignment horizontal="left" vertical="center"/>
    </xf>
    <xf numFmtId="0" fontId="22" fillId="0" borderId="0" xfId="15" applyFont="1" applyFill="1" applyBorder="1">
      <alignment horizontal="left" vertical="center"/>
    </xf>
    <xf numFmtId="0" fontId="17" fillId="0" borderId="0" xfId="15" applyFont="1" applyFill="1" applyBorder="1">
      <alignment horizontal="left" vertical="center"/>
    </xf>
    <xf numFmtId="0" fontId="22" fillId="0" borderId="0" xfId="15" applyFont="1" applyFill="1" applyBorder="1" applyAlignment="1">
      <alignment horizontal="left" vertical="center" wrapText="1"/>
    </xf>
    <xf numFmtId="0" fontId="22" fillId="0" borderId="0" xfId="15" applyFont="1" applyFill="1" applyBorder="1" applyAlignment="1">
      <alignment horizontal="center" vertical="center" wrapText="1"/>
    </xf>
    <xf numFmtId="0" fontId="23" fillId="0" borderId="0" xfId="14" applyFont="1" applyAlignment="1">
      <alignment vertical="center"/>
    </xf>
    <xf numFmtId="0" fontId="22" fillId="10" borderId="29" xfId="16" applyFont="1" applyFill="1" applyBorder="1" applyAlignment="1" applyProtection="1">
      <alignment horizontal="left" vertical="top"/>
    </xf>
    <xf numFmtId="0" fontId="22" fillId="11" borderId="30" xfId="13" applyFont="1" applyFill="1" applyBorder="1" applyAlignment="1">
      <alignment horizontal="left" vertical="top"/>
    </xf>
    <xf numFmtId="0" fontId="17" fillId="6" borderId="30" xfId="13" applyFont="1" applyFill="1" applyBorder="1" applyAlignment="1">
      <alignment horizontal="left" vertical="top"/>
    </xf>
    <xf numFmtId="0" fontId="17" fillId="7" borderId="30" xfId="17" applyFont="1" applyFill="1" applyBorder="1" applyAlignment="1">
      <alignment horizontal="left" vertical="top"/>
    </xf>
    <xf numFmtId="0" fontId="22" fillId="12" borderId="30" xfId="15" applyFont="1" applyFill="1" applyBorder="1" applyAlignment="1">
      <alignment horizontal="left"/>
    </xf>
    <xf numFmtId="0" fontId="22" fillId="12" borderId="35" xfId="15" applyFont="1" applyFill="1" applyBorder="1" applyAlignment="1">
      <alignment horizontal="left" wrapText="1"/>
    </xf>
    <xf numFmtId="0" fontId="22" fillId="12" borderId="36" xfId="15" applyFont="1" applyFill="1" applyBorder="1" applyAlignment="1">
      <alignment horizontal="center" wrapText="1"/>
    </xf>
    <xf numFmtId="0" fontId="18" fillId="0" borderId="0" xfId="14" applyFont="1"/>
    <xf numFmtId="0" fontId="22" fillId="10" borderId="15" xfId="16" applyFont="1" applyFill="1" applyBorder="1" applyAlignment="1" applyProtection="1">
      <alignment horizontal="left" vertical="top" indent="1"/>
    </xf>
    <xf numFmtId="0" fontId="22" fillId="10" borderId="34" xfId="18" applyFont="1" applyFill="1" applyBorder="1" applyAlignment="1">
      <alignment horizontal="left" vertical="top" indent="1"/>
    </xf>
    <xf numFmtId="0" fontId="17" fillId="10" borderId="34" xfId="18" applyFont="1" applyFill="1" applyBorder="1" applyAlignment="1">
      <alignment horizontal="left" vertical="top" indent="1"/>
    </xf>
    <xf numFmtId="0" fontId="23" fillId="10" borderId="15" xfId="17" applyFont="1" applyFill="1" applyBorder="1" applyAlignment="1">
      <alignment horizontal="left" vertical="top" wrapText="1" indent="1"/>
    </xf>
    <xf numFmtId="0" fontId="23" fillId="10" borderId="15" xfId="18" applyFont="1" applyFill="1" applyBorder="1" applyAlignment="1">
      <alignment horizontal="left" vertical="top" wrapText="1"/>
    </xf>
    <xf numFmtId="0" fontId="23" fillId="10" borderId="15" xfId="18" applyFont="1" applyFill="1" applyBorder="1" applyAlignment="1">
      <alignment horizontal="left" vertical="top" wrapText="1" indent="1"/>
    </xf>
    <xf numFmtId="0" fontId="23" fillId="10" borderId="33" xfId="18" applyFont="1" applyFill="1" applyBorder="1" applyAlignment="1">
      <alignment horizontal="left" vertical="top" wrapText="1" indent="1"/>
    </xf>
    <xf numFmtId="0" fontId="24" fillId="8" borderId="0" xfId="18" applyFont="1" applyFill="1" applyAlignment="1">
      <alignment horizontal="left" vertical="top" indent="1"/>
    </xf>
    <xf numFmtId="0" fontId="22" fillId="11" borderId="15" xfId="13" applyFont="1" applyFill="1" applyBorder="1" applyAlignment="1">
      <alignment horizontal="left" vertical="top" indent="1"/>
    </xf>
    <xf numFmtId="0" fontId="17" fillId="11" borderId="15" xfId="18" applyFont="1" applyFill="1" applyBorder="1" applyAlignment="1">
      <alignment horizontal="left" vertical="top" indent="1"/>
    </xf>
    <xf numFmtId="0" fontId="23" fillId="11" borderId="15" xfId="17" applyFont="1" applyFill="1" applyBorder="1" applyAlignment="1">
      <alignment horizontal="left" vertical="top" wrapText="1" indent="1"/>
    </xf>
    <xf numFmtId="0" fontId="23" fillId="11" borderId="15" xfId="18" applyFont="1" applyFill="1" applyBorder="1" applyAlignment="1">
      <alignment horizontal="left" vertical="top" wrapText="1"/>
    </xf>
    <xf numFmtId="0" fontId="23" fillId="11" borderId="15" xfId="18" applyFont="1" applyFill="1" applyBorder="1" applyAlignment="1">
      <alignment horizontal="left" vertical="top" wrapText="1" indent="1"/>
    </xf>
    <xf numFmtId="0" fontId="23" fillId="11" borderId="33" xfId="18" applyFont="1" applyFill="1" applyBorder="1" applyAlignment="1">
      <alignment horizontal="left" vertical="top" wrapText="1" indent="1"/>
    </xf>
    <xf numFmtId="0" fontId="25" fillId="6" borderId="15" xfId="13" applyFont="1" applyFill="1" applyBorder="1" applyAlignment="1">
      <alignment horizontal="left" vertical="top"/>
    </xf>
    <xf numFmtId="0" fontId="18" fillId="6" borderId="15" xfId="17" applyFont="1" applyFill="1" applyBorder="1" applyAlignment="1">
      <alignment horizontal="left" vertical="top" wrapText="1" indent="1"/>
    </xf>
    <xf numFmtId="0" fontId="18" fillId="6" borderId="15" xfId="18" applyFont="1" applyFill="1" applyBorder="1" applyAlignment="1">
      <alignment horizontal="left" vertical="top" wrapText="1"/>
    </xf>
    <xf numFmtId="0" fontId="18" fillId="6" borderId="15" xfId="18" applyFont="1" applyFill="1" applyBorder="1" applyAlignment="1">
      <alignment horizontal="left" vertical="top" wrapText="1" indent="1"/>
    </xf>
    <xf numFmtId="0" fontId="18" fillId="6" borderId="33" xfId="18" applyFont="1" applyFill="1" applyBorder="1" applyAlignment="1">
      <alignment horizontal="left" vertical="top" wrapText="1" indent="1"/>
    </xf>
    <xf numFmtId="0" fontId="24" fillId="8" borderId="0" xfId="16" applyFont="1" applyFill="1" applyBorder="1" applyAlignment="1" applyProtection="1">
      <alignment horizontal="left" vertical="top" indent="1"/>
    </xf>
    <xf numFmtId="0" fontId="17" fillId="8" borderId="0" xfId="18" applyFont="1" applyFill="1" applyAlignment="1">
      <alignment horizontal="left" vertical="top" indent="1"/>
    </xf>
    <xf numFmtId="0" fontId="18" fillId="7" borderId="15" xfId="17" applyFont="1" applyFill="1" applyBorder="1" applyAlignment="1">
      <alignment horizontal="left" vertical="top" wrapText="1" indent="1"/>
    </xf>
    <xf numFmtId="0" fontId="18" fillId="7" borderId="15" xfId="18" applyFont="1" applyFill="1" applyBorder="1" applyAlignment="1">
      <alignment horizontal="left" vertical="top" wrapText="1"/>
    </xf>
    <xf numFmtId="0" fontId="18" fillId="7" borderId="15" xfId="17" applyFont="1" applyFill="1" applyBorder="1" applyAlignment="1">
      <alignment horizontal="left" vertical="top" wrapText="1"/>
    </xf>
    <xf numFmtId="0" fontId="18" fillId="7" borderId="33" xfId="18" applyFont="1" applyFill="1" applyBorder="1" applyAlignment="1">
      <alignment horizontal="center" vertical="top" wrapText="1"/>
    </xf>
    <xf numFmtId="0" fontId="22" fillId="10" borderId="31" xfId="16" applyFont="1" applyFill="1" applyBorder="1" applyAlignment="1" applyProtection="1">
      <alignment horizontal="left" vertical="top"/>
    </xf>
    <xf numFmtId="0" fontId="22" fillId="10" borderId="15" xfId="18" applyFont="1" applyFill="1" applyBorder="1" applyAlignment="1">
      <alignment horizontal="left" vertical="top"/>
    </xf>
    <xf numFmtId="0" fontId="17" fillId="10" borderId="15" xfId="18" applyFont="1" applyFill="1" applyBorder="1" applyAlignment="1">
      <alignment horizontal="left" vertical="top"/>
    </xf>
    <xf numFmtId="0" fontId="23" fillId="10" borderId="15" xfId="17" applyFont="1" applyFill="1" applyBorder="1" applyAlignment="1">
      <alignment horizontal="left" vertical="top"/>
    </xf>
    <xf numFmtId="0" fontId="23" fillId="10" borderId="15" xfId="18" applyFont="1" applyFill="1" applyBorder="1" applyAlignment="1">
      <alignment horizontal="left" vertical="top"/>
    </xf>
    <xf numFmtId="0" fontId="23" fillId="10" borderId="33" xfId="18" applyFont="1" applyFill="1" applyBorder="1" applyAlignment="1">
      <alignment horizontal="center" vertical="top" wrapText="1"/>
    </xf>
    <xf numFmtId="0" fontId="24" fillId="8" borderId="32" xfId="18" applyFont="1" applyFill="1" applyBorder="1" applyAlignment="1">
      <alignment horizontal="left" vertical="top"/>
    </xf>
    <xf numFmtId="0" fontId="22" fillId="11" borderId="15" xfId="13" applyFont="1" applyFill="1" applyBorder="1" applyAlignment="1">
      <alignment horizontal="left" vertical="top"/>
    </xf>
    <xf numFmtId="0" fontId="17" fillId="11" borderId="15" xfId="18" applyFont="1" applyFill="1" applyBorder="1" applyAlignment="1">
      <alignment horizontal="left" vertical="top"/>
    </xf>
    <xf numFmtId="0" fontId="23" fillId="11" borderId="15" xfId="17" applyFont="1" applyFill="1" applyBorder="1" applyAlignment="1">
      <alignment horizontal="left" vertical="top"/>
    </xf>
    <xf numFmtId="0" fontId="23" fillId="11" borderId="15" xfId="18" applyFont="1" applyFill="1" applyBorder="1" applyAlignment="1">
      <alignment horizontal="left" vertical="top"/>
    </xf>
    <xf numFmtId="0" fontId="23" fillId="11" borderId="33" xfId="18" applyFont="1" applyFill="1" applyBorder="1" applyAlignment="1">
      <alignment horizontal="center" vertical="top" wrapText="1"/>
    </xf>
    <xf numFmtId="0" fontId="24" fillId="8" borderId="0" xfId="18" applyFont="1" applyFill="1" applyAlignment="1">
      <alignment horizontal="left" vertical="top"/>
    </xf>
    <xf numFmtId="0" fontId="18" fillId="6" borderId="15" xfId="17" applyFont="1" applyFill="1" applyBorder="1" applyAlignment="1">
      <alignment horizontal="left" vertical="top"/>
    </xf>
    <xf numFmtId="0" fontId="18" fillId="6" borderId="15" xfId="18" applyFont="1" applyFill="1" applyBorder="1" applyAlignment="1">
      <alignment horizontal="left" vertical="top"/>
    </xf>
    <xf numFmtId="0" fontId="18" fillId="6" borderId="33" xfId="18" applyFont="1" applyFill="1" applyBorder="1" applyAlignment="1">
      <alignment horizontal="center" vertical="top" wrapText="1"/>
    </xf>
    <xf numFmtId="0" fontId="24" fillId="8" borderId="32" xfId="16" applyFont="1" applyFill="1" applyBorder="1" applyAlignment="1" applyProtection="1">
      <alignment horizontal="left" vertical="top"/>
    </xf>
    <xf numFmtId="0" fontId="17" fillId="8" borderId="0" xfId="18" applyFont="1" applyFill="1" applyAlignment="1">
      <alignment horizontal="left" vertical="top"/>
    </xf>
    <xf numFmtId="0" fontId="18" fillId="7" borderId="15" xfId="17" applyFont="1" applyFill="1" applyBorder="1" applyAlignment="1">
      <alignment horizontal="left" vertical="top"/>
    </xf>
    <xf numFmtId="0" fontId="18" fillId="7" borderId="15" xfId="18" applyFont="1" applyFill="1" applyBorder="1" applyAlignment="1">
      <alignment horizontal="left" vertical="top"/>
    </xf>
    <xf numFmtId="0" fontId="24" fillId="8" borderId="0" xfId="16" applyFont="1" applyFill="1" applyBorder="1" applyAlignment="1" applyProtection="1">
      <alignment horizontal="left" vertical="top"/>
    </xf>
    <xf numFmtId="0" fontId="18" fillId="7" borderId="15" xfId="18" applyFont="1" applyFill="1" applyBorder="1" applyAlignment="1">
      <alignment horizontal="left" vertical="top" wrapText="1" indent="1"/>
    </xf>
    <xf numFmtId="0" fontId="15" fillId="7" borderId="15" xfId="18" applyFont="1" applyFill="1" applyBorder="1" applyAlignment="1">
      <alignment horizontal="left" vertical="top" wrapText="1"/>
    </xf>
    <xf numFmtId="0" fontId="24" fillId="8" borderId="32" xfId="18" applyFont="1" applyFill="1" applyBorder="1" applyAlignment="1">
      <alignment horizontal="left" vertical="top" indent="1"/>
    </xf>
    <xf numFmtId="0" fontId="26" fillId="0" borderId="0" xfId="18" applyFont="1" applyAlignment="1">
      <alignment horizontal="left" vertical="top" indent="1"/>
    </xf>
    <xf numFmtId="0" fontId="17" fillId="0" borderId="0" xfId="18" applyFont="1" applyAlignment="1">
      <alignment horizontal="left" vertical="top" indent="1"/>
    </xf>
    <xf numFmtId="0" fontId="18" fillId="0" borderId="0" xfId="18" applyFont="1" applyAlignment="1">
      <alignment horizontal="left" vertical="top" indent="1"/>
    </xf>
    <xf numFmtId="0" fontId="27" fillId="0" borderId="0" xfId="18" applyFont="1" applyAlignment="1">
      <alignment horizontal="left" vertical="top" wrapText="1" indent="1"/>
    </xf>
    <xf numFmtId="0" fontId="27" fillId="0" borderId="0" xfId="18" applyFont="1" applyAlignment="1">
      <alignment horizontal="center" vertical="top" wrapText="1"/>
    </xf>
    <xf numFmtId="0" fontId="18" fillId="0" borderId="0" xfId="19" applyFont="1" applyAlignment="1">
      <alignment horizontal="center" vertical="top"/>
    </xf>
    <xf numFmtId="0" fontId="28" fillId="0" borderId="0" xfId="13" applyFont="1" applyAlignment="1">
      <alignment horizontal="right" vertical="center"/>
    </xf>
    <xf numFmtId="0" fontId="29" fillId="0" borderId="0" xfId="13" applyFont="1" applyAlignment="1">
      <alignment horizontal="left" vertical="center"/>
    </xf>
    <xf numFmtId="0" fontId="18" fillId="0" borderId="0" xfId="19" applyFont="1" applyAlignment="1">
      <alignment horizontal="center" vertical="center"/>
    </xf>
    <xf numFmtId="0" fontId="30" fillId="0" borderId="0" xfId="19" applyFont="1" applyAlignment="1">
      <alignment horizontal="center" vertical="top"/>
    </xf>
    <xf numFmtId="0" fontId="18" fillId="16" borderId="19" xfId="19" applyFont="1" applyFill="1" applyBorder="1"/>
    <xf numFmtId="0" fontId="18" fillId="3" borderId="19" xfId="19" applyFont="1" applyFill="1" applyBorder="1" applyAlignment="1">
      <alignment horizontal="left" wrapText="1" indent="1"/>
    </xf>
    <xf numFmtId="0" fontId="19" fillId="0" borderId="0" xfId="19" applyFont="1" applyAlignment="1">
      <alignment horizontal="left" vertical="center"/>
    </xf>
    <xf numFmtId="0" fontId="30" fillId="3" borderId="0" xfId="19" applyFont="1" applyFill="1" applyAlignment="1">
      <alignment horizontal="center" vertical="top"/>
    </xf>
    <xf numFmtId="0" fontId="20" fillId="17" borderId="0" xfId="15" applyFont="1" applyFill="1" applyBorder="1">
      <alignment horizontal="left" vertical="center"/>
    </xf>
    <xf numFmtId="0" fontId="31" fillId="0" borderId="0" xfId="19" applyFont="1" applyAlignment="1">
      <alignment horizontal="center" vertical="center"/>
    </xf>
    <xf numFmtId="0" fontId="30" fillId="0" borderId="21" xfId="19" applyFont="1" applyBorder="1" applyAlignment="1">
      <alignment horizontal="center" vertical="top"/>
    </xf>
    <xf numFmtId="0" fontId="18" fillId="3" borderId="19" xfId="19" applyFont="1" applyFill="1" applyBorder="1" applyAlignment="1">
      <alignment horizontal="center" wrapText="1"/>
    </xf>
    <xf numFmtId="0" fontId="23" fillId="0" borderId="18" xfId="19" applyFont="1" applyBorder="1" applyAlignment="1">
      <alignment horizontal="left" vertical="center"/>
    </xf>
    <xf numFmtId="0" fontId="22" fillId="13" borderId="19" xfId="19" applyFont="1" applyFill="1" applyBorder="1"/>
    <xf numFmtId="0" fontId="22" fillId="13" borderId="19" xfId="19" applyFont="1" applyFill="1" applyBorder="1" applyAlignment="1">
      <alignment horizontal="left" indent="1"/>
    </xf>
    <xf numFmtId="0" fontId="22" fillId="13" borderId="19" xfId="19" applyFont="1" applyFill="1" applyBorder="1" applyAlignment="1">
      <alignment horizontal="center"/>
    </xf>
    <xf numFmtId="0" fontId="23" fillId="13" borderId="22" xfId="19" applyFont="1" applyFill="1" applyBorder="1" applyAlignment="1">
      <alignment horizontal="center" vertical="top"/>
    </xf>
    <xf numFmtId="0" fontId="22" fillId="10" borderId="19" xfId="19" applyFont="1" applyFill="1" applyBorder="1"/>
    <xf numFmtId="0" fontId="22" fillId="10" borderId="19" xfId="19" applyFont="1" applyFill="1" applyBorder="1" applyAlignment="1">
      <alignment horizontal="center" vertical="center"/>
    </xf>
    <xf numFmtId="0" fontId="22" fillId="11" borderId="19" xfId="19" applyFont="1" applyFill="1" applyBorder="1" applyAlignment="1">
      <alignment horizontal="left" indent="1"/>
    </xf>
    <xf numFmtId="0" fontId="22" fillId="11" borderId="19" xfId="19" applyFont="1" applyFill="1" applyBorder="1" applyAlignment="1">
      <alignment horizontal="center"/>
    </xf>
    <xf numFmtId="0" fontId="32" fillId="6" borderId="19" xfId="19" applyFont="1" applyFill="1" applyBorder="1" applyAlignment="1">
      <alignment horizontal="left" indent="2"/>
    </xf>
    <xf numFmtId="0" fontId="32" fillId="6" borderId="19" xfId="19" applyFont="1" applyFill="1" applyBorder="1" applyAlignment="1">
      <alignment horizontal="left" indent="1"/>
    </xf>
    <xf numFmtId="0" fontId="32" fillId="6" borderId="19" xfId="19" applyFont="1" applyFill="1" applyBorder="1" applyAlignment="1">
      <alignment horizontal="center"/>
    </xf>
    <xf numFmtId="0" fontId="17" fillId="15" borderId="19" xfId="20" applyFont="1" applyFill="1" applyBorder="1" applyAlignment="1">
      <alignment horizontal="left" vertical="top" wrapText="1" indent="3"/>
    </xf>
    <xf numFmtId="0" fontId="17" fillId="15" borderId="19" xfId="20" applyFont="1" applyFill="1" applyBorder="1">
      <alignment horizontal="left" vertical="top" wrapText="1" indent="1"/>
    </xf>
    <xf numFmtId="0" fontId="17" fillId="15" borderId="19" xfId="20" applyFont="1" applyFill="1" applyBorder="1" applyAlignment="1">
      <alignment horizontal="center" vertical="top" wrapText="1"/>
    </xf>
    <xf numFmtId="0" fontId="18" fillId="0" borderId="19" xfId="21" applyFont="1" applyFill="1" applyBorder="1" applyAlignment="1">
      <alignment horizontal="left" vertical="top" wrapText="1" indent="4"/>
    </xf>
    <xf numFmtId="0" fontId="18" fillId="0" borderId="19" xfId="21" applyFont="1" applyFill="1" applyBorder="1" applyAlignment="1">
      <alignment horizontal="left" vertical="top" wrapText="1" indent="1"/>
    </xf>
    <xf numFmtId="0" fontId="18" fillId="0" borderId="19" xfId="21" applyFont="1" applyFill="1" applyBorder="1" applyAlignment="1">
      <alignment horizontal="center" vertical="top" wrapText="1"/>
    </xf>
    <xf numFmtId="0" fontId="18" fillId="15" borderId="19" xfId="20" applyFont="1" applyFill="1" applyBorder="1" applyAlignment="1">
      <alignment horizontal="left" vertical="top" wrapText="1" indent="3"/>
    </xf>
    <xf numFmtId="0" fontId="18" fillId="15" borderId="19" xfId="20" applyFont="1" applyFill="1" applyBorder="1">
      <alignment horizontal="left" vertical="top" wrapText="1" indent="1"/>
    </xf>
    <xf numFmtId="0" fontId="18" fillId="15" borderId="19" xfId="20" applyFont="1" applyFill="1" applyBorder="1" applyAlignment="1">
      <alignment horizontal="center" vertical="top" wrapText="1"/>
    </xf>
    <xf numFmtId="0" fontId="15" fillId="6" borderId="19" xfId="19" applyFont="1" applyFill="1" applyBorder="1" applyAlignment="1">
      <alignment horizontal="center"/>
    </xf>
    <xf numFmtId="0" fontId="33" fillId="21" borderId="26" xfId="0" applyFont="1" applyFill="1" applyBorder="1"/>
    <xf numFmtId="0" fontId="18" fillId="20" borderId="28" xfId="0" applyFont="1" applyFill="1" applyBorder="1" applyAlignment="1">
      <alignment wrapText="1"/>
    </xf>
    <xf numFmtId="0" fontId="18" fillId="0" borderId="28" xfId="0" applyFont="1" applyBorder="1" applyAlignment="1">
      <alignment wrapText="1"/>
    </xf>
    <xf numFmtId="0" fontId="18" fillId="0" borderId="19" xfId="20" applyFont="1" applyFill="1" applyBorder="1" applyAlignment="1">
      <alignment horizontal="center" vertical="top" wrapText="1"/>
    </xf>
    <xf numFmtId="0" fontId="20" fillId="0" borderId="28" xfId="0" applyFont="1" applyBorder="1" applyAlignment="1">
      <alignment wrapText="1"/>
    </xf>
    <xf numFmtId="0" fontId="18" fillId="3" borderId="19" xfId="21" applyFont="1" applyFill="1" applyBorder="1" applyAlignment="1">
      <alignment horizontal="left" vertical="top" wrapText="1" indent="4"/>
    </xf>
    <xf numFmtId="0" fontId="17" fillId="20" borderId="27" xfId="0" applyFont="1" applyFill="1" applyBorder="1" applyAlignment="1">
      <alignment wrapText="1"/>
    </xf>
    <xf numFmtId="0" fontId="15" fillId="15" borderId="19" xfId="20" applyFont="1" applyFill="1" applyBorder="1" applyAlignment="1">
      <alignment horizontal="left" vertical="top" wrapText="1" indent="3"/>
    </xf>
    <xf numFmtId="0" fontId="18" fillId="15" borderId="19" xfId="20" applyFont="1" applyFill="1" applyBorder="1" applyAlignment="1">
      <alignment horizontal="left" vertical="center" wrapText="1" indent="3"/>
    </xf>
    <xf numFmtId="0" fontId="18" fillId="7" borderId="19" xfId="14" applyFont="1" applyFill="1" applyBorder="1" applyAlignment="1">
      <alignment horizontal="left" vertical="center" wrapText="1" indent="1"/>
    </xf>
    <xf numFmtId="0" fontId="18" fillId="7" borderId="19" xfId="14" applyFont="1" applyFill="1" applyBorder="1" applyAlignment="1">
      <alignment horizontal="center" vertical="center" wrapText="1"/>
    </xf>
    <xf numFmtId="0" fontId="18" fillId="18" borderId="19" xfId="20" applyFont="1" applyFill="1" applyBorder="1" applyAlignment="1">
      <alignment horizontal="left" vertical="center" wrapText="1" indent="3"/>
    </xf>
    <xf numFmtId="0" fontId="18" fillId="6" borderId="19" xfId="14" applyFont="1" applyFill="1" applyBorder="1" applyAlignment="1">
      <alignment horizontal="center" vertical="center" wrapText="1"/>
    </xf>
    <xf numFmtId="0" fontId="23" fillId="13" borderId="23" xfId="19" applyFont="1" applyFill="1" applyBorder="1" applyAlignment="1">
      <alignment horizontal="center" vertical="top"/>
    </xf>
    <xf numFmtId="0" fontId="18" fillId="7" borderId="19" xfId="19" applyFont="1" applyFill="1" applyBorder="1" applyAlignment="1">
      <alignment horizontal="left" indent="3"/>
    </xf>
    <xf numFmtId="0" fontId="18" fillId="15" borderId="19" xfId="20" applyFont="1" applyFill="1" applyBorder="1" applyAlignment="1">
      <alignment horizontal="left" vertical="center" wrapText="1" indent="1"/>
    </xf>
    <xf numFmtId="0" fontId="18" fillId="0" borderId="19" xfId="20" applyFont="1" applyFill="1" applyBorder="1" applyAlignment="1">
      <alignment horizontal="left" vertical="top" wrapText="1" indent="4"/>
    </xf>
    <xf numFmtId="0" fontId="18" fillId="0" borderId="19" xfId="20" applyFont="1" applyFill="1" applyBorder="1">
      <alignment horizontal="left" vertical="top" wrapText="1" indent="1"/>
    </xf>
    <xf numFmtId="0" fontId="34" fillId="15" borderId="19" xfId="20" applyFont="1" applyFill="1" applyBorder="1">
      <alignment horizontal="left" vertical="top" wrapText="1" indent="1"/>
    </xf>
    <xf numFmtId="0" fontId="18" fillId="19" borderId="19" xfId="20" applyFont="1" applyFill="1" applyBorder="1" applyAlignment="1">
      <alignment horizontal="center" vertical="top" wrapText="1"/>
    </xf>
    <xf numFmtId="0" fontId="31" fillId="15" borderId="19" xfId="20" applyFont="1" applyFill="1" applyBorder="1">
      <alignment horizontal="left" vertical="top" wrapText="1" indent="1"/>
    </xf>
    <xf numFmtId="0" fontId="22" fillId="10" borderId="19" xfId="19" applyFont="1" applyFill="1" applyBorder="1" applyAlignment="1">
      <alignment horizontal="center"/>
    </xf>
    <xf numFmtId="0" fontId="22" fillId="11" borderId="19" xfId="19" applyFont="1" applyFill="1" applyBorder="1" applyAlignment="1">
      <alignment horizontal="center" vertical="top"/>
    </xf>
    <xf numFmtId="0" fontId="15" fillId="6" borderId="19" xfId="19" applyFont="1" applyFill="1" applyBorder="1" applyAlignment="1">
      <alignment horizontal="left" vertical="top" indent="2"/>
    </xf>
    <xf numFmtId="0" fontId="15" fillId="6" borderId="19" xfId="19" applyFont="1" applyFill="1" applyBorder="1" applyAlignment="1">
      <alignment horizontal="left" vertical="top" indent="1"/>
    </xf>
    <xf numFmtId="0" fontId="15" fillId="6" borderId="19" xfId="19" applyFont="1" applyFill="1" applyBorder="1" applyAlignment="1">
      <alignment horizontal="center" vertical="center"/>
    </xf>
    <xf numFmtId="0" fontId="34" fillId="6" borderId="19" xfId="19" applyFont="1" applyFill="1" applyBorder="1" applyAlignment="1">
      <alignment horizontal="left" vertical="top" indent="1"/>
    </xf>
    <xf numFmtId="0" fontId="15" fillId="6" borderId="19" xfId="19" applyFont="1" applyFill="1" applyBorder="1" applyAlignment="1">
      <alignment horizontal="center" vertical="center" wrapText="1"/>
    </xf>
    <xf numFmtId="0" fontId="17" fillId="6" borderId="19" xfId="19" applyFont="1" applyFill="1" applyBorder="1" applyAlignment="1">
      <alignment horizontal="center"/>
    </xf>
    <xf numFmtId="0" fontId="33" fillId="21" borderId="25" xfId="0" applyFont="1" applyFill="1" applyBorder="1"/>
    <xf numFmtId="0" fontId="17" fillId="11" borderId="19" xfId="19" applyFont="1" applyFill="1" applyBorder="1" applyAlignment="1">
      <alignment horizontal="left" indent="1"/>
    </xf>
    <xf numFmtId="0" fontId="17" fillId="6" borderId="19" xfId="19" applyFont="1" applyFill="1" applyBorder="1" applyAlignment="1">
      <alignment horizontal="left" indent="2"/>
    </xf>
    <xf numFmtId="0" fontId="31" fillId="6" borderId="19" xfId="19" applyFont="1" applyFill="1" applyBorder="1" applyAlignment="1">
      <alignment horizontal="left" vertical="top" indent="1"/>
    </xf>
    <xf numFmtId="0" fontId="18" fillId="6" borderId="19" xfId="19" applyFont="1" applyFill="1" applyBorder="1" applyAlignment="1">
      <alignment horizontal="center" vertical="center"/>
    </xf>
    <xf numFmtId="0" fontId="15" fillId="6" borderId="19" xfId="19" applyFont="1" applyFill="1" applyBorder="1" applyAlignment="1">
      <alignment horizontal="left" vertical="top"/>
    </xf>
    <xf numFmtId="0" fontId="15" fillId="6" borderId="19" xfId="19" applyFont="1" applyFill="1" applyBorder="1" applyAlignment="1">
      <alignment horizontal="left" vertical="center"/>
    </xf>
    <xf numFmtId="0" fontId="18" fillId="0" borderId="0" xfId="19" applyFont="1" applyAlignment="1">
      <alignment horizontal="left" vertical="center"/>
    </xf>
    <xf numFmtId="0" fontId="34" fillId="0" borderId="0" xfId="19" applyFont="1" applyAlignment="1">
      <alignment horizontal="left" vertical="center" wrapText="1"/>
    </xf>
    <xf numFmtId="0" fontId="18" fillId="0" borderId="0" xfId="19" applyFont="1" applyAlignment="1">
      <alignment horizontal="left" vertical="center" wrapText="1"/>
    </xf>
    <xf numFmtId="0" fontId="18" fillId="3" borderId="0" xfId="19" applyFont="1" applyFill="1" applyAlignment="1">
      <alignment horizontal="left" vertical="center"/>
    </xf>
    <xf numFmtId="0" fontId="18" fillId="0" borderId="0" xfId="19" applyFont="1" applyAlignment="1">
      <alignment vertical="center"/>
    </xf>
    <xf numFmtId="0" fontId="18" fillId="0" borderId="0" xfId="19" applyFont="1" applyAlignment="1">
      <alignment wrapText="1"/>
    </xf>
    <xf numFmtId="0" fontId="35" fillId="0" borderId="0" xfId="11" applyFont="1" applyAlignment="1">
      <alignment wrapText="1"/>
    </xf>
    <xf numFmtId="0" fontId="31" fillId="0" borderId="0" xfId="11" applyFont="1"/>
    <xf numFmtId="0" fontId="31" fillId="0" borderId="0" xfId="11" applyFont="1" applyAlignment="1">
      <alignment wrapText="1"/>
    </xf>
    <xf numFmtId="0" fontId="15" fillId="6" borderId="19" xfId="19" applyFont="1" applyFill="1" applyBorder="1" applyAlignment="1">
      <alignment horizontal="left" indent="1"/>
    </xf>
    <xf numFmtId="0" fontId="18" fillId="22" borderId="19" xfId="20" applyFont="1" applyFill="1" applyBorder="1" applyAlignment="1">
      <alignment horizontal="left" vertical="top" wrapText="1" indent="3"/>
    </xf>
    <xf numFmtId="0" fontId="17" fillId="19" borderId="19" xfId="20" applyFont="1" applyFill="1" applyBorder="1">
      <alignment horizontal="left" vertical="top" wrapText="1" indent="1"/>
    </xf>
    <xf numFmtId="0" fontId="18" fillId="22" borderId="19" xfId="20" applyFont="1" applyFill="1" applyBorder="1" applyAlignment="1">
      <alignment horizontal="center" vertical="top" wrapText="1"/>
    </xf>
    <xf numFmtId="0" fontId="31" fillId="0" borderId="19" xfId="20" applyFont="1" applyFill="1" applyBorder="1">
      <alignment horizontal="left" vertical="top" wrapText="1" indent="1"/>
    </xf>
    <xf numFmtId="0" fontId="17" fillId="20" borderId="27" xfId="0" applyFont="1" applyFill="1" applyBorder="1" applyAlignment="1">
      <alignment horizontal="left" vertical="top" wrapText="1" indent="1"/>
    </xf>
    <xf numFmtId="0" fontId="17" fillId="20" borderId="27" xfId="0" applyFont="1" applyFill="1" applyBorder="1" applyAlignment="1">
      <alignment horizontal="left" vertical="top" wrapText="1"/>
    </xf>
    <xf numFmtId="0" fontId="17" fillId="0" borderId="0" xfId="19" applyFont="1" applyAlignment="1">
      <alignment wrapText="1"/>
    </xf>
    <xf numFmtId="0" fontId="17" fillId="0" borderId="0" xfId="11" applyFont="1" applyAlignment="1">
      <alignment wrapText="1"/>
    </xf>
    <xf numFmtId="0" fontId="34" fillId="0" borderId="0" xfId="19" applyFont="1"/>
    <xf numFmtId="0" fontId="18" fillId="0" borderId="0" xfId="8" applyFont="1" applyAlignment="1">
      <alignment wrapText="1"/>
    </xf>
    <xf numFmtId="0" fontId="18" fillId="18" borderId="19" xfId="20" applyFont="1" applyFill="1" applyBorder="1" applyAlignment="1">
      <alignment horizontal="center" vertical="center" wrapText="1"/>
    </xf>
    <xf numFmtId="0" fontId="19" fillId="0" borderId="0" xfId="19" applyFont="1"/>
    <xf numFmtId="0" fontId="18" fillId="0" borderId="0" xfId="11" applyFont="1" applyAlignment="1">
      <alignment wrapText="1"/>
    </xf>
    <xf numFmtId="0" fontId="19" fillId="0" borderId="0" xfId="11" applyFont="1"/>
    <xf numFmtId="0" fontId="15" fillId="0" borderId="0" xfId="19" applyFont="1" applyAlignment="1">
      <alignment wrapText="1"/>
    </xf>
    <xf numFmtId="0" fontId="18" fillId="0" borderId="0" xfId="19" applyFont="1" applyAlignment="1">
      <alignment vertical="top" wrapText="1"/>
    </xf>
    <xf numFmtId="0" fontId="18" fillId="0" borderId="0" xfId="19" applyFont="1" applyAlignment="1">
      <alignment horizontal="center"/>
    </xf>
    <xf numFmtId="0" fontId="18" fillId="0" borderId="0" xfId="19" applyFont="1"/>
    <xf numFmtId="0" fontId="18" fillId="3" borderId="19" xfId="19" applyFont="1" applyFill="1" applyBorder="1" applyAlignment="1">
      <alignment horizontal="center" vertical="top" wrapText="1"/>
    </xf>
    <xf numFmtId="0" fontId="19" fillId="0" borderId="0" xfId="19" applyFont="1" applyAlignment="1">
      <alignment vertical="center"/>
    </xf>
    <xf numFmtId="0" fontId="32" fillId="6" borderId="24" xfId="19" applyFont="1" applyFill="1" applyBorder="1" applyAlignment="1">
      <alignment horizontal="left" indent="2"/>
    </xf>
    <xf numFmtId="0" fontId="17" fillId="7" borderId="19" xfId="19" applyFont="1" applyFill="1" applyBorder="1" applyAlignment="1">
      <alignment horizontal="left" indent="3"/>
    </xf>
    <xf numFmtId="0" fontId="18" fillId="0" borderId="19" xfId="19" applyFont="1" applyBorder="1" applyAlignment="1">
      <alignment horizontal="left" vertical="top" indent="4"/>
    </xf>
    <xf numFmtId="0" fontId="18" fillId="19" borderId="19" xfId="20" applyFont="1" applyFill="1" applyBorder="1" applyAlignment="1">
      <alignment horizontal="left" vertical="top" wrapText="1" indent="3"/>
    </xf>
    <xf numFmtId="0" fontId="18" fillId="19" borderId="19" xfId="20" applyFont="1" applyFill="1" applyBorder="1">
      <alignment horizontal="left" vertical="top" wrapText="1" indent="1"/>
    </xf>
    <xf numFmtId="0" fontId="15" fillId="6" borderId="19" xfId="19" applyFont="1" applyFill="1" applyBorder="1" applyAlignment="1">
      <alignment horizontal="left" indent="2"/>
    </xf>
    <xf numFmtId="0" fontId="18" fillId="0" borderId="0" xfId="19" applyFont="1" applyAlignment="1">
      <alignment vertical="center" wrapText="1"/>
    </xf>
    <xf numFmtId="0" fontId="34" fillId="0" borderId="0" xfId="19" applyFont="1" applyAlignment="1">
      <alignment horizontal="center" vertical="center" wrapText="1"/>
    </xf>
    <xf numFmtId="0" fontId="18" fillId="0" borderId="19" xfId="20" applyFont="1" applyFill="1" applyBorder="1" applyAlignment="1">
      <alignment horizontal="left" vertical="top" wrapText="1" indent="3"/>
    </xf>
    <xf numFmtId="0" fontId="18" fillId="0" borderId="25" xfId="0" applyFont="1" applyBorder="1" applyAlignment="1">
      <alignment horizontal="left" vertical="top" wrapText="1" indent="4"/>
    </xf>
    <xf numFmtId="0" fontId="18" fillId="0" borderId="25" xfId="0" applyFont="1" applyBorder="1" applyAlignment="1">
      <alignment horizontal="left" vertical="top" wrapText="1" indent="1"/>
    </xf>
    <xf numFmtId="0" fontId="17" fillId="20" borderId="25" xfId="0" applyFont="1" applyFill="1" applyBorder="1" applyAlignment="1">
      <alignment horizontal="left" vertical="top" wrapText="1" indent="3"/>
    </xf>
    <xf numFmtId="0" fontId="18" fillId="20" borderId="25" xfId="0" applyFont="1" applyFill="1" applyBorder="1" applyAlignment="1">
      <alignment horizontal="left" vertical="top" wrapText="1" indent="1"/>
    </xf>
    <xf numFmtId="0" fontId="17" fillId="20" borderId="25" xfId="0" applyFont="1" applyFill="1" applyBorder="1" applyAlignment="1">
      <alignment horizontal="left" vertical="top" wrapText="1" indent="1"/>
    </xf>
    <xf numFmtId="0" fontId="20" fillId="0" borderId="25" xfId="0" applyFont="1" applyBorder="1" applyAlignment="1">
      <alignment horizontal="left" vertical="top" wrapText="1" indent="1"/>
    </xf>
    <xf numFmtId="0" fontId="18" fillId="3" borderId="25" xfId="0" applyFont="1" applyFill="1" applyBorder="1" applyAlignment="1">
      <alignment horizontal="left" vertical="top" wrapText="1" indent="4"/>
    </xf>
    <xf numFmtId="0" fontId="18" fillId="15" borderId="24" xfId="20" applyFont="1" applyFill="1" applyBorder="1" applyAlignment="1">
      <alignment horizontal="left" vertical="center" wrapText="1" indent="3"/>
    </xf>
    <xf numFmtId="0" fontId="17" fillId="0" borderId="0" xfId="19" applyFont="1"/>
    <xf numFmtId="0" fontId="30" fillId="0" borderId="0" xfId="19" applyFont="1" applyAlignment="1">
      <alignment horizontal="center" vertical="top" wrapText="1"/>
    </xf>
    <xf numFmtId="0" fontId="18" fillId="16" borderId="19" xfId="19" applyFont="1" applyFill="1" applyBorder="1" applyAlignment="1">
      <alignment wrapText="1"/>
    </xf>
    <xf numFmtId="0" fontId="19" fillId="0" borderId="0" xfId="19" applyFont="1" applyAlignment="1">
      <alignment horizontal="center" vertical="center"/>
    </xf>
    <xf numFmtId="0" fontId="18" fillId="0" borderId="0" xfId="19" applyFont="1" applyAlignment="1">
      <alignment horizontal="center" vertical="center" wrapText="1"/>
    </xf>
    <xf numFmtId="0" fontId="22" fillId="10" borderId="19" xfId="19" applyFont="1" applyFill="1" applyBorder="1" applyAlignment="1">
      <alignment horizontal="center" vertical="center" wrapText="1"/>
    </xf>
    <xf numFmtId="0" fontId="18" fillId="3" borderId="19" xfId="21" applyFont="1" applyFill="1" applyBorder="1" applyAlignment="1">
      <alignment horizontal="left" vertical="top" wrapText="1" indent="1"/>
    </xf>
    <xf numFmtId="0" fontId="18" fillId="3" borderId="19" xfId="21" applyFont="1" applyFill="1" applyBorder="1" applyAlignment="1">
      <alignment horizontal="center" vertical="top" wrapText="1"/>
    </xf>
    <xf numFmtId="0" fontId="19" fillId="6" borderId="19" xfId="19" applyFont="1" applyFill="1" applyBorder="1" applyAlignment="1">
      <alignment horizontal="left" wrapText="1" indent="1"/>
    </xf>
    <xf numFmtId="0" fontId="18" fillId="6" borderId="19" xfId="19" applyFont="1" applyFill="1" applyBorder="1" applyAlignment="1">
      <alignment horizontal="center"/>
    </xf>
    <xf numFmtId="0" fontId="33" fillId="21" borderId="25" xfId="0" applyFont="1" applyFill="1" applyBorder="1" applyAlignment="1">
      <alignment horizontal="left" indent="2"/>
    </xf>
    <xf numFmtId="0" fontId="33" fillId="21" borderId="25" xfId="0" applyFont="1" applyFill="1" applyBorder="1" applyAlignment="1">
      <alignment horizontal="left" indent="1"/>
    </xf>
    <xf numFmtId="0" fontId="18" fillId="20" borderId="25" xfId="0" applyFont="1" applyFill="1" applyBorder="1" applyAlignment="1">
      <alignment horizontal="left" vertical="top" wrapText="1" indent="3"/>
    </xf>
    <xf numFmtId="0" fontId="18" fillId="3" borderId="19" xfId="20" applyFont="1" applyFill="1" applyBorder="1" applyAlignment="1">
      <alignment horizontal="center" vertical="top" wrapText="1"/>
    </xf>
    <xf numFmtId="9" fontId="18" fillId="0" borderId="24" xfId="21" applyNumberFormat="1" applyFont="1" applyFill="1" applyBorder="1" applyAlignment="1">
      <alignment horizontal="center" vertical="top" wrapText="1"/>
    </xf>
    <xf numFmtId="9" fontId="18" fillId="0" borderId="19" xfId="20" applyNumberFormat="1" applyFont="1" applyFill="1" applyBorder="1" applyAlignment="1">
      <alignment horizontal="center" vertical="top" wrapText="1"/>
    </xf>
    <xf numFmtId="0" fontId="18" fillId="0" borderId="19" xfId="20" applyFont="1" applyFill="1" applyBorder="1" applyAlignment="1">
      <alignment horizontal="left" vertical="center" wrapText="1" indent="3"/>
    </xf>
    <xf numFmtId="0" fontId="18" fillId="0" borderId="19" xfId="14" applyFont="1" applyBorder="1" applyAlignment="1">
      <alignment horizontal="left" vertical="center" wrapText="1" indent="1"/>
    </xf>
    <xf numFmtId="0" fontId="15" fillId="0" borderId="19" xfId="14" applyFont="1" applyBorder="1" applyAlignment="1">
      <alignment horizontal="center" vertical="center" wrapText="1"/>
    </xf>
    <xf numFmtId="0" fontId="18" fillId="23" borderId="19" xfId="20" applyFont="1" applyFill="1" applyBorder="1" applyAlignment="1">
      <alignment horizontal="left" vertical="center" wrapText="1" indent="3"/>
    </xf>
    <xf numFmtId="0" fontId="18" fillId="3" borderId="19" xfId="14" applyFont="1" applyFill="1" applyBorder="1" applyAlignment="1">
      <alignment horizontal="left" vertical="center" wrapText="1" indent="1"/>
    </xf>
    <xf numFmtId="0" fontId="15" fillId="3" borderId="19" xfId="14" applyFont="1" applyFill="1" applyBorder="1" applyAlignment="1">
      <alignment horizontal="center" vertical="center" wrapText="1"/>
    </xf>
    <xf numFmtId="0" fontId="15" fillId="22" borderId="19" xfId="14" applyFont="1" applyFill="1" applyBorder="1" applyAlignment="1">
      <alignment horizontal="center" vertical="center" wrapText="1"/>
    </xf>
    <xf numFmtId="0" fontId="34" fillId="7" borderId="19" xfId="14" applyFont="1" applyFill="1" applyBorder="1" applyAlignment="1">
      <alignment horizontal="left" vertical="center" wrapText="1" indent="1"/>
    </xf>
    <xf numFmtId="0" fontId="18" fillId="0" borderId="0" xfId="8" applyFont="1"/>
    <xf numFmtId="0" fontId="19" fillId="6" borderId="19" xfId="19" applyFont="1" applyFill="1" applyBorder="1" applyAlignment="1">
      <alignment horizontal="left" indent="1"/>
    </xf>
    <xf numFmtId="0" fontId="23" fillId="13" borderId="22" xfId="19" applyFont="1" applyFill="1" applyBorder="1" applyAlignment="1">
      <alignment horizontal="center" vertical="top" wrapText="1"/>
    </xf>
    <xf numFmtId="0" fontId="19" fillId="0" borderId="0" xfId="19" applyFont="1" applyAlignment="1">
      <alignment wrapText="1"/>
    </xf>
    <xf numFmtId="0" fontId="18" fillId="16" borderId="19" xfId="19" applyFont="1" applyFill="1" applyBorder="1" applyAlignment="1">
      <alignment vertical="top"/>
    </xf>
    <xf numFmtId="0" fontId="18" fillId="3" borderId="19" xfId="19" applyFont="1" applyFill="1" applyBorder="1" applyAlignment="1">
      <alignment horizontal="left" vertical="top" wrapText="1"/>
    </xf>
    <xf numFmtId="0" fontId="18" fillId="0" borderId="0" xfId="19" applyFont="1" applyAlignment="1">
      <alignment horizontal="left" vertical="top"/>
    </xf>
    <xf numFmtId="0" fontId="20" fillId="17" borderId="0" xfId="15" applyFont="1" applyFill="1" applyBorder="1" applyAlignment="1">
      <alignment horizontal="left" vertical="top"/>
    </xf>
    <xf numFmtId="0" fontId="18" fillId="3" borderId="0" xfId="19" applyFont="1" applyFill="1" applyAlignment="1">
      <alignment horizontal="left" vertical="top"/>
    </xf>
    <xf numFmtId="0" fontId="15" fillId="3" borderId="19" xfId="19" applyFont="1" applyFill="1" applyBorder="1" applyAlignment="1">
      <alignment horizontal="center" vertical="top" wrapText="1"/>
    </xf>
    <xf numFmtId="0" fontId="18" fillId="0" borderId="19" xfId="19" applyFont="1" applyBorder="1" applyAlignment="1">
      <alignment horizontal="center" vertical="top" wrapText="1"/>
    </xf>
    <xf numFmtId="0" fontId="15" fillId="0" borderId="19" xfId="19" applyFont="1" applyBorder="1" applyAlignment="1">
      <alignment horizontal="center" vertical="top" wrapText="1"/>
    </xf>
    <xf numFmtId="0" fontId="32" fillId="10" borderId="19" xfId="19" applyFont="1" applyFill="1" applyBorder="1" applyAlignment="1">
      <alignment horizontal="center" vertical="center"/>
    </xf>
    <xf numFmtId="0" fontId="32" fillId="11" borderId="19" xfId="19" applyFont="1" applyFill="1" applyBorder="1" applyAlignment="1">
      <alignment horizontal="center"/>
    </xf>
    <xf numFmtId="0" fontId="32" fillId="15" borderId="19" xfId="20" applyFont="1" applyFill="1" applyBorder="1" applyAlignment="1">
      <alignment horizontal="center" vertical="top" wrapText="1"/>
    </xf>
    <xf numFmtId="0" fontId="15" fillId="0" borderId="19" xfId="21" applyFont="1" applyFill="1" applyBorder="1" applyAlignment="1">
      <alignment horizontal="center" vertical="top" wrapText="1"/>
    </xf>
    <xf numFmtId="0" fontId="20" fillId="0" borderId="19" xfId="21" applyFont="1" applyFill="1" applyBorder="1" applyAlignment="1">
      <alignment horizontal="center" vertical="top" wrapText="1"/>
    </xf>
    <xf numFmtId="0" fontId="15" fillId="15" borderId="19" xfId="20" applyFont="1" applyFill="1" applyBorder="1" applyAlignment="1">
      <alignment horizontal="center" vertical="top" wrapText="1"/>
    </xf>
    <xf numFmtId="0" fontId="15" fillId="7" borderId="19" xfId="14" applyFont="1" applyFill="1" applyBorder="1" applyAlignment="1">
      <alignment horizontal="center" vertical="center" wrapText="1"/>
    </xf>
    <xf numFmtId="0" fontId="20" fillId="7" borderId="19" xfId="14" applyFont="1" applyFill="1" applyBorder="1" applyAlignment="1">
      <alignment horizontal="left" vertical="center" wrapText="1" indent="1"/>
    </xf>
    <xf numFmtId="0" fontId="15" fillId="0" borderId="19" xfId="20" applyFont="1" applyFill="1" applyBorder="1" applyAlignment="1">
      <alignment horizontal="center" vertical="top" wrapText="1"/>
    </xf>
    <xf numFmtId="0" fontId="32" fillId="10" borderId="19" xfId="19" applyFont="1" applyFill="1" applyBorder="1" applyAlignment="1">
      <alignment horizontal="center"/>
    </xf>
    <xf numFmtId="1" fontId="18" fillId="6" borderId="19" xfId="22" applyNumberFormat="1" applyFont="1" applyFill="1" applyBorder="1" applyAlignment="1">
      <alignment horizontal="center" vertical="top" wrapText="1"/>
    </xf>
    <xf numFmtId="1" fontId="15" fillId="6" borderId="19" xfId="22" applyNumberFormat="1" applyFont="1" applyFill="1" applyBorder="1" applyAlignment="1">
      <alignment horizontal="center" vertical="top" wrapText="1"/>
    </xf>
    <xf numFmtId="0" fontId="18" fillId="3" borderId="19" xfId="19" applyFont="1" applyFill="1" applyBorder="1" applyAlignment="1">
      <alignment horizontal="left" vertical="top" wrapText="1" indent="1"/>
    </xf>
    <xf numFmtId="0" fontId="15" fillId="0" borderId="19" xfId="21" applyFont="1" applyFill="1" applyBorder="1" applyAlignment="1">
      <alignment horizontal="left" vertical="top" wrapText="1" indent="4"/>
    </xf>
    <xf numFmtId="0" fontId="15" fillId="0" borderId="19" xfId="21" applyFont="1" applyFill="1" applyBorder="1" applyAlignment="1">
      <alignment horizontal="left" vertical="top" wrapText="1" indent="1"/>
    </xf>
    <xf numFmtId="0" fontId="34" fillId="0" borderId="19" xfId="21" applyFont="1" applyFill="1" applyBorder="1" applyAlignment="1">
      <alignment horizontal="left" vertical="top" wrapText="1" indent="1"/>
    </xf>
    <xf numFmtId="0" fontId="22" fillId="11" borderId="19" xfId="19" applyFont="1" applyFill="1" applyBorder="1" applyAlignment="1">
      <alignment horizontal="left" vertical="top" indent="1"/>
    </xf>
    <xf numFmtId="0" fontId="15" fillId="6" borderId="19" xfId="19" applyFont="1" applyFill="1" applyBorder="1" applyAlignment="1">
      <alignment horizontal="left" vertical="top" wrapText="1" indent="1"/>
    </xf>
    <xf numFmtId="0" fontId="15" fillId="6" borderId="19" xfId="19" quotePrefix="1" applyFont="1" applyFill="1" applyBorder="1" applyAlignment="1">
      <alignment horizontal="center" vertical="center"/>
    </xf>
    <xf numFmtId="0" fontId="18" fillId="0" borderId="19" xfId="19" applyFont="1" applyBorder="1" applyAlignment="1">
      <alignment horizontal="left" wrapText="1" indent="1"/>
    </xf>
    <xf numFmtId="0" fontId="18" fillId="0" borderId="19" xfId="19" applyFont="1" applyBorder="1" applyAlignment="1">
      <alignment horizontal="left" vertical="top" wrapText="1" indent="1"/>
    </xf>
    <xf numFmtId="0" fontId="18" fillId="0" borderId="19" xfId="19" applyFont="1" applyBorder="1" applyAlignment="1">
      <alignment horizontal="center" wrapText="1"/>
    </xf>
    <xf numFmtId="0" fontId="15" fillId="3" borderId="19" xfId="19" applyFont="1" applyFill="1" applyBorder="1" applyAlignment="1">
      <alignment horizontal="center" wrapText="1"/>
    </xf>
    <xf numFmtId="0" fontId="18" fillId="0" borderId="0" xfId="8" applyFont="1" applyAlignment="1">
      <alignment horizontal="center" vertical="center"/>
    </xf>
    <xf numFmtId="0" fontId="28" fillId="0" borderId="0" xfId="13" applyFont="1" applyAlignment="1">
      <alignment horizontal="left" vertical="center"/>
    </xf>
    <xf numFmtId="0" fontId="19" fillId="0" borderId="0" xfId="8" applyFont="1" applyAlignment="1">
      <alignment horizontal="left" vertical="top"/>
    </xf>
    <xf numFmtId="0" fontId="19" fillId="0" borderId="0" xfId="8" applyFont="1" applyAlignment="1">
      <alignment horizontal="left" vertical="top" wrapText="1"/>
    </xf>
    <xf numFmtId="0" fontId="18" fillId="0" borderId="0" xfId="8" applyFont="1" applyAlignment="1">
      <alignment horizontal="left" vertical="center"/>
    </xf>
    <xf numFmtId="0" fontId="18" fillId="0" borderId="0" xfId="8" applyFont="1" applyAlignment="1">
      <alignment horizontal="center" vertical="center" wrapText="1"/>
    </xf>
    <xf numFmtId="0" fontId="30" fillId="0" borderId="18" xfId="19" applyFont="1" applyBorder="1" applyAlignment="1">
      <alignment horizontal="left" vertical="center" wrapText="1"/>
    </xf>
    <xf numFmtId="0" fontId="22" fillId="13" borderId="19" xfId="19" applyFont="1" applyFill="1" applyBorder="1" applyAlignment="1">
      <alignment wrapText="1"/>
    </xf>
    <xf numFmtId="0" fontId="22" fillId="13" borderId="19" xfId="19" applyFont="1" applyFill="1" applyBorder="1" applyAlignment="1">
      <alignment horizontal="center" vertical="center" wrapText="1"/>
    </xf>
    <xf numFmtId="0" fontId="18" fillId="0" borderId="0" xfId="8" applyFont="1" applyAlignment="1">
      <alignment vertical="center" wrapText="1"/>
    </xf>
    <xf numFmtId="0" fontId="23" fillId="13" borderId="19" xfId="19" applyFont="1" applyFill="1" applyBorder="1" applyAlignment="1">
      <alignment horizontal="center" vertical="top"/>
    </xf>
    <xf numFmtId="0" fontId="22" fillId="10" borderId="19" xfId="19" applyFont="1" applyFill="1" applyBorder="1" applyAlignment="1">
      <alignment wrapText="1"/>
    </xf>
    <xf numFmtId="0" fontId="22" fillId="11" borderId="19" xfId="19" applyFont="1" applyFill="1" applyBorder="1" applyAlignment="1">
      <alignment horizontal="left" wrapText="1"/>
    </xf>
    <xf numFmtId="0" fontId="22" fillId="11" borderId="19" xfId="19" applyFont="1" applyFill="1" applyBorder="1" applyAlignment="1">
      <alignment horizontal="left"/>
    </xf>
    <xf numFmtId="0" fontId="32" fillId="6" borderId="19" xfId="19" applyFont="1" applyFill="1" applyBorder="1" applyAlignment="1">
      <alignment horizontal="left" wrapText="1"/>
    </xf>
    <xf numFmtId="0" fontId="32" fillId="6" borderId="19" xfId="19" applyFont="1" applyFill="1" applyBorder="1" applyAlignment="1">
      <alignment horizontal="left"/>
    </xf>
    <xf numFmtId="0" fontId="18" fillId="15" borderId="19" xfId="20" applyFont="1" applyFill="1" applyBorder="1" applyAlignment="1">
      <alignment horizontal="left" vertical="top"/>
    </xf>
    <xf numFmtId="0" fontId="17" fillId="0" borderId="0" xfId="11" applyFont="1"/>
    <xf numFmtId="0" fontId="18" fillId="0" borderId="0" xfId="8" applyFont="1" applyAlignment="1">
      <alignment vertical="top"/>
    </xf>
    <xf numFmtId="0" fontId="18" fillId="15" borderId="19" xfId="20" applyFont="1" applyFill="1" applyBorder="1" applyAlignment="1">
      <alignment horizontal="left" vertical="center"/>
    </xf>
    <xf numFmtId="0" fontId="18" fillId="0" borderId="0" xfId="8" applyFont="1" applyAlignment="1">
      <alignment vertical="top" wrapText="1"/>
    </xf>
    <xf numFmtId="0" fontId="18" fillId="0" borderId="0" xfId="8" applyFont="1" applyAlignment="1">
      <alignment horizontal="left" vertical="center" wrapText="1"/>
    </xf>
    <xf numFmtId="0" fontId="18" fillId="0" borderId="0" xfId="8" applyFont="1" applyAlignment="1">
      <alignment horizontal="left" vertical="top"/>
    </xf>
    <xf numFmtId="0" fontId="18" fillId="0" borderId="0" xfId="8" applyFont="1" applyAlignment="1">
      <alignment horizontal="left" vertical="top" wrapText="1"/>
    </xf>
    <xf numFmtId="0" fontId="18" fillId="0" borderId="0" xfId="20" applyFont="1" applyFill="1" applyBorder="1" applyAlignment="1">
      <alignment horizontal="center" vertical="center" wrapText="1"/>
    </xf>
    <xf numFmtId="165" fontId="15" fillId="0" borderId="0" xfId="23" applyFont="1"/>
    <xf numFmtId="165" fontId="16" fillId="0" borderId="0" xfId="23" applyFont="1"/>
    <xf numFmtId="0" fontId="17" fillId="11" borderId="19" xfId="19" applyFont="1" applyFill="1" applyBorder="1" applyAlignment="1">
      <alignment horizontal="center"/>
    </xf>
    <xf numFmtId="0" fontId="17" fillId="6" borderId="19" xfId="19" applyFont="1" applyFill="1" applyBorder="1" applyAlignment="1">
      <alignment horizontal="left" indent="1"/>
    </xf>
    <xf numFmtId="0" fontId="23" fillId="0" borderId="0" xfId="19" applyFont="1" applyAlignment="1">
      <alignment horizontal="center" vertical="top"/>
    </xf>
    <xf numFmtId="0" fontId="23" fillId="3" borderId="0" xfId="19" applyFont="1" applyFill="1" applyAlignment="1">
      <alignment horizontal="center" vertical="top"/>
    </xf>
    <xf numFmtId="0" fontId="23" fillId="0" borderId="21" xfId="19" applyFont="1" applyBorder="1" applyAlignment="1">
      <alignment horizontal="center" vertical="top"/>
    </xf>
    <xf numFmtId="0" fontId="18" fillId="16" borderId="19" xfId="19" applyFont="1" applyFill="1" applyBorder="1" applyAlignment="1">
      <alignment vertical="top" wrapText="1"/>
    </xf>
    <xf numFmtId="0" fontId="18" fillId="0" borderId="19" xfId="19" applyFont="1" applyBorder="1" applyAlignment="1">
      <alignment vertical="top" wrapText="1"/>
    </xf>
    <xf numFmtId="0" fontId="18" fillId="23" borderId="19" xfId="20" applyFont="1" applyFill="1" applyBorder="1" applyAlignment="1">
      <alignment horizontal="center" vertical="top" wrapText="1"/>
    </xf>
    <xf numFmtId="0" fontId="18" fillId="0" borderId="19" xfId="14" applyFont="1" applyBorder="1" applyAlignment="1">
      <alignment horizontal="center" vertical="center" wrapText="1"/>
    </xf>
    <xf numFmtId="0" fontId="15" fillId="0" borderId="0" xfId="0" applyFont="1" applyAlignment="1">
      <alignment horizontal="center" wrapText="1"/>
    </xf>
    <xf numFmtId="0" fontId="30" fillId="2" borderId="10" xfId="9" applyNumberFormat="1" applyFont="1" applyFill="1" applyBorder="1"/>
    <xf numFmtId="0" fontId="36" fillId="2" borderId="0" xfId="9" applyNumberFormat="1" applyFont="1" applyFill="1" applyAlignment="1">
      <alignment horizontal="justify"/>
    </xf>
    <xf numFmtId="165" fontId="15" fillId="2" borderId="0" xfId="9" applyFont="1" applyFill="1"/>
    <xf numFmtId="0" fontId="37" fillId="5" borderId="11" xfId="11" applyFont="1" applyFill="1" applyBorder="1" applyAlignment="1">
      <alignment horizontal="left" vertical="center" wrapText="1" readingOrder="1"/>
    </xf>
    <xf numFmtId="0" fontId="37" fillId="5" borderId="12" xfId="11" applyFont="1" applyFill="1" applyBorder="1" applyAlignment="1">
      <alignment horizontal="left" vertical="center" wrapText="1" readingOrder="1"/>
    </xf>
    <xf numFmtId="0" fontId="18" fillId="6" borderId="13" xfId="11" applyFont="1" applyFill="1" applyBorder="1" applyAlignment="1">
      <alignment horizontal="left" vertical="center" wrapText="1" readingOrder="1"/>
    </xf>
    <xf numFmtId="0" fontId="18" fillId="7" borderId="14" xfId="11" applyFont="1" applyFill="1" applyBorder="1" applyAlignment="1">
      <alignment horizontal="left" vertical="center" wrapText="1" readingOrder="1"/>
    </xf>
    <xf numFmtId="0" fontId="18" fillId="7" borderId="15" xfId="11" applyFont="1" applyFill="1" applyBorder="1" applyAlignment="1">
      <alignment horizontal="left" vertical="center" wrapText="1" readingOrder="1"/>
    </xf>
    <xf numFmtId="0" fontId="18" fillId="7" borderId="16" xfId="11" applyFont="1" applyFill="1" applyBorder="1" applyAlignment="1">
      <alignment horizontal="left" vertical="center" wrapText="1" readingOrder="1"/>
    </xf>
    <xf numFmtId="49" fontId="38" fillId="3" borderId="0" xfId="8" applyNumberFormat="1" applyFont="1" applyFill="1" applyAlignment="1">
      <alignment vertical="top"/>
    </xf>
    <xf numFmtId="49" fontId="38" fillId="3" borderId="0" xfId="8" applyNumberFormat="1" applyFont="1" applyFill="1" applyAlignment="1">
      <alignment horizontal="left" vertical="top"/>
    </xf>
    <xf numFmtId="0" fontId="39" fillId="2" borderId="10" xfId="9" applyNumberFormat="1" applyFont="1" applyFill="1" applyBorder="1"/>
    <xf numFmtId="49" fontId="18" fillId="3" borderId="0" xfId="8" applyNumberFormat="1" applyFont="1" applyFill="1" applyAlignment="1">
      <alignment horizontal="left" vertical="top" wrapText="1"/>
    </xf>
    <xf numFmtId="49" fontId="17" fillId="3" borderId="0" xfId="8" applyNumberFormat="1" applyFont="1" applyFill="1" applyAlignment="1">
      <alignment horizontal="left"/>
    </xf>
    <xf numFmtId="0" fontId="18" fillId="0" borderId="0" xfId="19" applyFont="1" applyAlignment="1">
      <alignment horizontal="left" vertical="center" wrapText="1"/>
    </xf>
  </cellXfs>
  <cellStyles count="25">
    <cellStyle name="Comma 2" xfId="10"/>
    <cellStyle name="Comma 2 2" xfId="1"/>
    <cellStyle name="Comma_030211 Business case template 2" xfId="7"/>
    <cellStyle name="Heading0" xfId="15"/>
    <cellStyle name="Heading3 2 2" xfId="21"/>
    <cellStyle name="Heading4 2 2 2" xfId="20"/>
    <cellStyle name="Hyperlink 2" xfId="16"/>
    <cellStyle name="Link" xfId="13" builtinId="8"/>
    <cellStyle name="Normal 11 2 5" xfId="9"/>
    <cellStyle name="Normal 11 5 2" xfId="5"/>
    <cellStyle name="Normal 12 2" xfId="8"/>
    <cellStyle name="Normal 13" xfId="11"/>
    <cellStyle name="Normal 2 2 2" xfId="24"/>
    <cellStyle name="Normal 2 3 2" xfId="14"/>
    <cellStyle name="Normal 2 5" xfId="6"/>
    <cellStyle name="Normal 47 2" xfId="4"/>
    <cellStyle name="Prozent 2" xfId="22"/>
    <cellStyle name="Standard" xfId="0" builtinId="0"/>
    <cellStyle name="Standard 10" xfId="19"/>
    <cellStyle name="Standard 2" xfId="12"/>
    <cellStyle name="Standard 2 3 2 2" xfId="17"/>
    <cellStyle name="Standard 2 3 4 7" xfId="18"/>
    <cellStyle name="Standard 5 2" xfId="3"/>
    <cellStyle name="Standard 5 4" xfId="2"/>
    <cellStyle name="Standard 8" xfId="23"/>
  </cellStyles>
  <dxfs count="10">
    <dxf>
      <font>
        <b val="0"/>
        <i val="0"/>
        <strike val="0"/>
        <condense val="0"/>
        <extend val="0"/>
        <outline val="0"/>
        <shadow val="0"/>
        <u val="none"/>
        <vertAlign val="baseline"/>
        <sz val="11"/>
        <color auto="1"/>
        <name val="Aptos Narrow"/>
        <scheme val="minor"/>
      </font>
      <numFmt numFmtId="0" formatCode="General"/>
      <fill>
        <patternFill patternType="none">
          <fgColor indexed="64"/>
          <bgColor auto="1"/>
        </patternFill>
      </fill>
      <alignment horizontal="left" vertical="center" textRotation="0" wrapText="1" indent="0" justifyLastLine="0" shrinkToFit="0" readingOrder="0"/>
      <border diagonalUp="0" diagonalDown="0">
        <left style="hair">
          <color indexed="64"/>
        </left>
        <right/>
        <top style="hair">
          <color indexed="64"/>
        </top>
        <bottom style="hair">
          <color indexed="64"/>
        </bottom>
      </border>
    </dxf>
    <dxf>
      <font>
        <b val="0"/>
        <i val="0"/>
        <strike val="0"/>
        <condense val="0"/>
        <extend val="0"/>
        <outline val="0"/>
        <shadow val="0"/>
        <u val="none"/>
        <vertAlign val="baseline"/>
        <sz val="11"/>
        <color auto="1"/>
        <name val="Aptos Narrow"/>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1"/>
        <color auto="1"/>
        <name val="Aptos Narrow"/>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1"/>
        <color auto="1"/>
        <name val="Aptos Narrow"/>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1"/>
        <color auto="1"/>
        <name val="Aptos Narrow"/>
        <scheme val="minor"/>
      </font>
      <numFmt numFmtId="168" formatCode="m/d/yyyy"/>
      <fill>
        <patternFill patternType="none">
          <fgColor indexed="64"/>
          <bgColor auto="1"/>
        </patternFill>
      </fill>
      <alignment horizontal="center" vertical="center" textRotation="0" wrapText="1" indent="0" justifyLastLine="0" shrinkToFit="0" readingOrder="0"/>
      <border diagonalUp="0" diagonalDown="0">
        <left/>
        <right style="hair">
          <color indexed="64"/>
        </right>
        <top style="hair">
          <color indexed="64"/>
        </top>
        <bottom style="hair">
          <color indexed="64"/>
        </bottom>
      </border>
    </dxf>
    <dxf>
      <border outline="0">
        <top style="hair">
          <color rgb="FF000000"/>
        </top>
      </border>
    </dxf>
    <dxf>
      <border outline="0">
        <left style="hair">
          <color rgb="FF000000"/>
        </left>
        <right style="hair">
          <color rgb="FF000000"/>
        </right>
        <top style="hair">
          <color rgb="FF000000"/>
        </top>
        <bottom style="hair">
          <color rgb="FF000000"/>
        </bottom>
      </border>
    </dxf>
    <dxf>
      <font>
        <b val="0"/>
        <i val="0"/>
        <strike val="0"/>
        <condense val="0"/>
        <extend val="0"/>
        <outline val="0"/>
        <shadow val="0"/>
        <u val="none"/>
        <vertAlign val="baseline"/>
        <sz val="11"/>
        <color auto="1"/>
        <name val="Calibri"/>
        <scheme val="none"/>
      </font>
      <numFmt numFmtId="30" formatCode="@"/>
      <fill>
        <patternFill patternType="none">
          <fgColor rgb="FF000000"/>
          <bgColor auto="1"/>
        </patternFill>
      </fill>
      <alignment horizontal="center" vertical="center" textRotation="0" wrapText="1" indent="0" justifyLastLine="0" shrinkToFit="0" readingOrder="0"/>
    </dxf>
    <dxf>
      <border outline="0">
        <bottom style="hair">
          <color rgb="FF000000"/>
        </bottom>
      </border>
    </dxf>
    <dxf>
      <font>
        <b/>
        <i val="0"/>
        <strike val="0"/>
        <condense val="0"/>
        <extend val="0"/>
        <outline val="0"/>
        <shadow val="0"/>
        <u val="none"/>
        <vertAlign val="baseline"/>
        <sz val="11"/>
        <color theme="0"/>
        <name val="Aptos Narrow"/>
        <scheme val="minor"/>
      </font>
      <numFmt numFmtId="30" formatCode="@"/>
      <fill>
        <patternFill patternType="solid">
          <fgColor indexed="64"/>
          <bgColor rgb="FF0070C0"/>
        </patternFill>
      </fill>
      <alignment horizontal="center" vertical="center" textRotation="0" wrapText="0" indent="0" justifyLastLine="0" shrinkToFit="0" readingOrder="0"/>
      <border diagonalUp="0" diagonalDown="0" outline="0">
        <left style="hair">
          <color indexed="64"/>
        </left>
        <right style="hair">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P_TechnischesZielbild2027ff/Freigegebene%20Dokumente/Austausch%20Dentons/Review%20SAP/00_SAP_Konsolidiert/01-04%20Service%20Levels_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Deckblatt"/>
      <sheetName val="Service Zeiten"/>
      <sheetName val="Service Level Klassen"/>
      <sheetName val="Service Level Matrix"/>
      <sheetName val="Service Level Beschreibungen"/>
      <sheetName val="Service Level Credit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tables/table1.xml><?xml version="1.0" encoding="utf-8"?>
<table xmlns="http://schemas.openxmlformats.org/spreadsheetml/2006/main" id="1" name="ChangeLog3" displayName="ChangeLog3" ref="B4:F20" totalsRowShown="0" headerRowDxfId="9" dataDxfId="7" headerRowBorderDxfId="8" tableBorderDxfId="6" totalsRowBorderDxfId="5" headerRowCellStyle="Normal 2 5" dataCellStyle="Comma_030211 Business case template 2">
  <autoFilter ref="B4:F20"/>
  <tableColumns count="5">
    <tableColumn id="1" name="Datum" dataDxfId="4" dataCellStyle="Comma_030211 Business case template 2">
      <calculatedColumnFormula>TODAY()</calculatedColumnFormula>
    </tableColumn>
    <tableColumn id="2" name="Revision" dataDxfId="3" dataCellStyle="Comma_030211 Business case template 2"/>
    <tableColumn id="3" name="Autor" dataDxfId="2" dataCellStyle="Comma_030211 Business case template 2"/>
    <tableColumn id="4" name="Status" dataDxfId="1" dataCellStyle="Comma_030211 Business case template 2"/>
    <tableColumn id="5" name="Kommentar" dataDxfId="0" dataCellStyle="Comma_030211 Business case template 2">
      <calculatedColumnFormula>"Created based upon ISG OneCatalog v"&amp;iOC_Version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ISG OneCatalog Standard">
      <a:dk1>
        <a:srgbClr val="000000"/>
      </a:dk1>
      <a:lt1>
        <a:srgbClr val="FFFFFF"/>
      </a:lt1>
      <a:dk2>
        <a:srgbClr val="29497B"/>
      </a:dk2>
      <a:lt2>
        <a:srgbClr val="75787B"/>
      </a:lt2>
      <a:accent1>
        <a:srgbClr val="81CEE4"/>
      </a:accent1>
      <a:accent2>
        <a:srgbClr val="03ABBA"/>
      </a:accent2>
      <a:accent3>
        <a:srgbClr val="29497B"/>
      </a:accent3>
      <a:accent4>
        <a:srgbClr val="9ACB3B"/>
      </a:accent4>
      <a:accent5>
        <a:srgbClr val="8B69CB"/>
      </a:accent5>
      <a:accent6>
        <a:srgbClr val="FF8A26"/>
      </a:accent6>
      <a:hlink>
        <a:srgbClr val="31859B"/>
      </a:hlink>
      <a:folHlink>
        <a:srgbClr val="4BACC6"/>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16"/>
  <sheetViews>
    <sheetView showGridLines="0" tabSelected="1" zoomScaleNormal="100" zoomScalePageLayoutView="120" workbookViewId="0">
      <selection activeCell="B2" sqref="B2"/>
    </sheetView>
  </sheetViews>
  <sheetFormatPr baseColWidth="10" defaultColWidth="11.3984375" defaultRowHeight="13.8"/>
  <cols>
    <col min="1" max="1" width="2.3984375" style="308" customWidth="1"/>
    <col min="2" max="2" width="11.3984375" style="308"/>
    <col min="3" max="3" width="35" style="308" customWidth="1"/>
    <col min="4" max="16384" width="11.3984375" style="308"/>
  </cols>
  <sheetData>
    <row r="4" spans="2:2" ht="18" customHeight="1"/>
    <row r="10" spans="2:2" ht="24.6">
      <c r="B10" s="309" t="s">
        <v>0</v>
      </c>
    </row>
    <row r="11" spans="2:2" ht="24.6">
      <c r="B11" s="309"/>
    </row>
    <row r="12" spans="2:2" ht="24.6">
      <c r="B12" s="309" t="s">
        <v>1</v>
      </c>
    </row>
    <row r="13" spans="2:2" ht="24.6">
      <c r="B13" s="309"/>
    </row>
    <row r="14" spans="2:2" ht="24.6">
      <c r="B14" s="309" t="s">
        <v>2</v>
      </c>
    </row>
    <row r="15" spans="2:2" ht="24.6">
      <c r="B15" s="309"/>
    </row>
    <row r="16" spans="2:2" ht="24.6">
      <c r="B16" s="309" t="s">
        <v>3</v>
      </c>
    </row>
  </sheetData>
  <sheetProtection algorithmName="SHA-512" hashValue="yRWDXEira24ZBPvHhZF3AJIIcXV+PQDsMcgeHvy28Xoe+p6YSzYGRAkDj/Ky4gP1MFUKKukThrfPJfcp184MMQ==" saltValue="oWMXjp7A5h9rxIq93iJzJw=="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oddHeader>&amp;L&amp;G&amp;C&amp;"Arial,Standard"&amp;10Ausschreibung
TZB-AP-2025&amp;R&amp;"Arial,Standard"&amp;10Beschaffung
Vergabe
01-02-01</oddHeader>
    <oddFooter>&amp;L&amp;"Arial,Standard"&amp;10© BARMER&amp;C&amp;"Arial,Standard"&amp;10Seite &amp;P von &amp;N&amp;R&amp;"Arial,Standard"&amp;10Version 2.0</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5">
    <tabColor theme="6" tint="0.59999389629810485"/>
    <outlinePr summaryBelow="0" summaryRight="0"/>
  </sheetPr>
  <dimension ref="A1:H150"/>
  <sheetViews>
    <sheetView showGridLines="0" zoomScaleNormal="100" workbookViewId="0">
      <pane ySplit="8" topLeftCell="A9" activePane="bottomLeft" state="frozen"/>
      <selection pane="bottomLeft" activeCell="E17" sqref="E17"/>
    </sheetView>
  </sheetViews>
  <sheetFormatPr baseColWidth="10" defaultColWidth="10.3984375" defaultRowHeight="13.8"/>
  <cols>
    <col min="1" max="1" width="3.69921875" style="203" customWidth="1"/>
    <col min="2" max="2" width="70.296875" style="204" bestFit="1" customWidth="1"/>
    <col min="3" max="3" width="40.69921875" style="204" customWidth="1"/>
    <col min="4" max="4" width="40.69921875" style="203" customWidth="1"/>
    <col min="5" max="6" width="26.69921875" style="204" bestFit="1" customWidth="1"/>
    <col min="7" max="7" width="16.69921875" style="204" bestFit="1" customWidth="1"/>
    <col min="8" max="16384" width="10.3984375" style="204"/>
  </cols>
  <sheetData>
    <row r="1" spans="1:4" s="177" customFormat="1">
      <c r="A1" s="106"/>
      <c r="B1" s="107" t="s">
        <v>192</v>
      </c>
      <c r="C1" s="108"/>
      <c r="D1" s="109"/>
    </row>
    <row r="2" spans="1:4" s="177" customFormat="1">
      <c r="A2" s="110"/>
      <c r="B2" s="111" t="s">
        <v>193</v>
      </c>
      <c r="C2" s="112" t="s">
        <v>126</v>
      </c>
      <c r="D2" s="109"/>
    </row>
    <row r="3" spans="1:4" s="177" customFormat="1">
      <c r="A3" s="110"/>
      <c r="B3" s="111" t="s">
        <v>194</v>
      </c>
      <c r="C3" s="112" t="s">
        <v>127</v>
      </c>
      <c r="D3" s="109"/>
    </row>
    <row r="4" spans="1:4" s="177" customFormat="1">
      <c r="A4" s="110"/>
      <c r="B4" s="111" t="s">
        <v>195</v>
      </c>
      <c r="C4" s="112" t="s">
        <v>519</v>
      </c>
      <c r="D4" s="214"/>
    </row>
    <row r="5" spans="1:4" s="180" customFormat="1">
      <c r="A5" s="114"/>
      <c r="B5" s="115"/>
      <c r="C5" s="115"/>
      <c r="D5" s="109"/>
    </row>
    <row r="6" spans="1:4" s="177" customFormat="1">
      <c r="A6" s="117"/>
      <c r="B6" s="111" t="s">
        <v>197</v>
      </c>
      <c r="C6" s="111"/>
      <c r="D6" s="118" t="s">
        <v>130</v>
      </c>
    </row>
    <row r="7" spans="1:4" s="177" customFormat="1">
      <c r="A7" s="117"/>
      <c r="B7" s="111" t="s">
        <v>198</v>
      </c>
      <c r="C7" s="111"/>
      <c r="D7" s="118" t="s">
        <v>129</v>
      </c>
    </row>
    <row r="8" spans="1:4" s="181" customFormat="1">
      <c r="A8" s="119"/>
      <c r="B8" s="120" t="s">
        <v>201</v>
      </c>
      <c r="C8" s="121" t="str">
        <f>IF(iOC_LANG_DE,"Anmerkung","Comment")</f>
        <v>Anmerkung</v>
      </c>
      <c r="D8" s="122" t="s">
        <v>202</v>
      </c>
    </row>
    <row r="9" spans="1:4" s="182" customFormat="1">
      <c r="A9" s="123">
        <v>1</v>
      </c>
      <c r="B9" s="124" t="s">
        <v>23</v>
      </c>
      <c r="C9" s="124"/>
      <c r="D9" s="125"/>
    </row>
    <row r="10" spans="1:4" s="182" customFormat="1">
      <c r="A10" s="123">
        <v>2</v>
      </c>
      <c r="B10" s="126" t="s">
        <v>203</v>
      </c>
      <c r="C10" s="126"/>
      <c r="D10" s="127"/>
    </row>
    <row r="11" spans="1:4" s="182" customFormat="1">
      <c r="A11" s="123">
        <v>3</v>
      </c>
      <c r="B11" s="128" t="s">
        <v>435</v>
      </c>
      <c r="C11" s="129"/>
      <c r="D11" s="130"/>
    </row>
    <row r="12" spans="1:4" s="183" customFormat="1">
      <c r="A12" s="123">
        <v>4</v>
      </c>
      <c r="B12" s="131" t="s">
        <v>520</v>
      </c>
      <c r="C12" s="132"/>
      <c r="D12" s="133"/>
    </row>
    <row r="13" spans="1:4" s="182" customFormat="1">
      <c r="A13" s="123">
        <v>5</v>
      </c>
      <c r="B13" s="134" t="s">
        <v>521</v>
      </c>
      <c r="C13" s="135"/>
      <c r="D13" s="136" t="s">
        <v>62</v>
      </c>
    </row>
    <row r="14" spans="1:4" s="182" customFormat="1">
      <c r="A14" s="123">
        <v>5</v>
      </c>
      <c r="B14" s="134" t="s">
        <v>522</v>
      </c>
      <c r="C14" s="135"/>
      <c r="D14" s="136" t="s">
        <v>62</v>
      </c>
    </row>
    <row r="15" spans="1:4" s="182" customFormat="1">
      <c r="A15" s="123">
        <v>5</v>
      </c>
      <c r="B15" s="134" t="s">
        <v>523</v>
      </c>
      <c r="C15" s="135"/>
      <c r="D15" s="136" t="s">
        <v>62</v>
      </c>
    </row>
    <row r="16" spans="1:4" s="182" customFormat="1">
      <c r="A16" s="123">
        <v>5</v>
      </c>
      <c r="B16" s="134" t="s">
        <v>524</v>
      </c>
      <c r="C16" s="135"/>
      <c r="D16" s="136" t="s">
        <v>62</v>
      </c>
    </row>
    <row r="17" spans="1:8" s="183" customFormat="1">
      <c r="A17" s="123">
        <v>4</v>
      </c>
      <c r="B17" s="131" t="s">
        <v>525</v>
      </c>
      <c r="C17" s="132"/>
      <c r="D17" s="133"/>
    </row>
    <row r="18" spans="1:8" s="182" customFormat="1">
      <c r="A18" s="123">
        <v>5</v>
      </c>
      <c r="B18" s="134" t="s">
        <v>526</v>
      </c>
      <c r="C18" s="135"/>
      <c r="D18" s="136" t="s">
        <v>60</v>
      </c>
    </row>
    <row r="19" spans="1:8" s="182" customFormat="1">
      <c r="A19" s="123">
        <v>5</v>
      </c>
      <c r="B19" s="134" t="s">
        <v>527</v>
      </c>
      <c r="C19" s="135"/>
      <c r="D19" s="136" t="s">
        <v>60</v>
      </c>
    </row>
    <row r="20" spans="1:8" s="182" customFormat="1">
      <c r="A20" s="123">
        <v>5</v>
      </c>
      <c r="B20" s="134" t="s">
        <v>528</v>
      </c>
      <c r="C20" s="135"/>
      <c r="D20" s="136" t="s">
        <v>60</v>
      </c>
    </row>
    <row r="21" spans="1:8" s="182" customFormat="1">
      <c r="A21" s="123">
        <v>5</v>
      </c>
      <c r="B21" s="134" t="s">
        <v>529</v>
      </c>
      <c r="C21" s="135"/>
      <c r="D21" s="136" t="s">
        <v>60</v>
      </c>
    </row>
    <row r="22" spans="1:8" s="182" customFormat="1">
      <c r="A22" s="123">
        <v>5</v>
      </c>
      <c r="B22" s="134" t="s">
        <v>530</v>
      </c>
      <c r="C22" s="135"/>
      <c r="D22" s="136" t="s">
        <v>60</v>
      </c>
    </row>
    <row r="23" spans="1:8" s="182" customFormat="1">
      <c r="A23" s="123">
        <v>5</v>
      </c>
      <c r="B23" s="134" t="s">
        <v>531</v>
      </c>
      <c r="C23" s="135" t="s">
        <v>532</v>
      </c>
      <c r="D23" s="136" t="s">
        <v>62</v>
      </c>
    </row>
    <row r="24" spans="1:8" s="182" customFormat="1">
      <c r="A24" s="123">
        <v>5</v>
      </c>
      <c r="B24" s="134" t="s">
        <v>533</v>
      </c>
      <c r="C24" s="135" t="s">
        <v>534</v>
      </c>
      <c r="D24" s="136" t="s">
        <v>60</v>
      </c>
    </row>
    <row r="25" spans="1:8" s="182" customFormat="1">
      <c r="A25" s="123">
        <v>5</v>
      </c>
      <c r="B25" s="134" t="s">
        <v>535</v>
      </c>
      <c r="D25" s="136" t="s">
        <v>62</v>
      </c>
      <c r="F25" s="204"/>
    </row>
    <row r="26" spans="1:8" s="182" customFormat="1">
      <c r="A26" s="123">
        <v>3</v>
      </c>
      <c r="B26" s="172" t="s">
        <v>536</v>
      </c>
      <c r="C26" s="129"/>
      <c r="D26" s="130" t="s">
        <v>60</v>
      </c>
      <c r="F26" s="204"/>
    </row>
    <row r="27" spans="1:8" s="185" customFormat="1">
      <c r="A27" s="123">
        <v>2</v>
      </c>
      <c r="B27" s="126" t="s">
        <v>228</v>
      </c>
      <c r="C27" s="126"/>
      <c r="D27" s="127"/>
    </row>
    <row r="28" spans="1:8" s="185" customFormat="1">
      <c r="A28" s="123">
        <v>3</v>
      </c>
      <c r="B28" s="128" t="s">
        <v>382</v>
      </c>
      <c r="C28" s="129"/>
      <c r="D28" s="130"/>
    </row>
    <row r="29" spans="1:8" s="185" customFormat="1">
      <c r="A29" s="123">
        <v>4</v>
      </c>
      <c r="B29" s="215" t="s">
        <v>388</v>
      </c>
      <c r="C29" s="190"/>
      <c r="D29" s="144" t="s">
        <v>58</v>
      </c>
    </row>
    <row r="30" spans="1:8" s="185" customFormat="1">
      <c r="A30" s="123">
        <v>4</v>
      </c>
      <c r="B30" s="215" t="s">
        <v>537</v>
      </c>
      <c r="C30" s="215"/>
      <c r="D30" s="144" t="s">
        <v>60</v>
      </c>
    </row>
    <row r="31" spans="1:8" s="185" customFormat="1">
      <c r="A31" s="123">
        <v>4</v>
      </c>
      <c r="B31" s="215" t="s">
        <v>538</v>
      </c>
      <c r="C31" s="215"/>
      <c r="D31" s="144" t="s">
        <v>60</v>
      </c>
    </row>
    <row r="32" spans="1:8" s="183" customFormat="1">
      <c r="A32" s="123">
        <v>3</v>
      </c>
      <c r="B32" s="128" t="s">
        <v>397</v>
      </c>
      <c r="C32" s="129"/>
      <c r="D32" s="130"/>
      <c r="E32" s="185"/>
      <c r="F32" s="185"/>
      <c r="G32" s="185"/>
      <c r="H32" s="185"/>
    </row>
    <row r="33" spans="1:8" s="182" customFormat="1">
      <c r="A33" s="123">
        <v>4</v>
      </c>
      <c r="B33" s="137" t="s">
        <v>463</v>
      </c>
      <c r="C33" s="138"/>
      <c r="D33" s="139" t="s">
        <v>60</v>
      </c>
      <c r="E33" s="185"/>
      <c r="F33" s="185"/>
      <c r="G33" s="185"/>
      <c r="H33" s="185"/>
    </row>
    <row r="34" spans="1:8" s="182" customFormat="1">
      <c r="A34" s="123">
        <v>4</v>
      </c>
      <c r="B34" s="137" t="s">
        <v>464</v>
      </c>
      <c r="C34" s="138"/>
      <c r="D34" s="139" t="s">
        <v>60</v>
      </c>
      <c r="E34" s="185"/>
      <c r="F34" s="185"/>
      <c r="G34" s="185"/>
      <c r="H34" s="185"/>
    </row>
    <row r="35" spans="1:8" s="182" customFormat="1">
      <c r="A35" s="123">
        <v>4</v>
      </c>
      <c r="B35" s="137" t="s">
        <v>465</v>
      </c>
      <c r="C35" s="138"/>
      <c r="D35" s="139" t="s">
        <v>60</v>
      </c>
      <c r="E35" s="185"/>
      <c r="F35" s="185"/>
      <c r="G35" s="185"/>
      <c r="H35" s="185"/>
    </row>
    <row r="36" spans="1:8" s="182" customFormat="1">
      <c r="A36" s="123">
        <v>3</v>
      </c>
      <c r="B36" s="128" t="s">
        <v>539</v>
      </c>
      <c r="C36" s="129"/>
      <c r="D36" s="130"/>
      <c r="E36" s="185"/>
      <c r="F36" s="185"/>
      <c r="G36" s="185"/>
      <c r="H36" s="185"/>
    </row>
    <row r="37" spans="1:8" s="185" customFormat="1">
      <c r="A37" s="123">
        <v>5</v>
      </c>
      <c r="B37" s="216" t="s">
        <v>242</v>
      </c>
      <c r="C37" s="217"/>
      <c r="D37" s="136" t="s">
        <v>60</v>
      </c>
    </row>
    <row r="38" spans="1:8" s="185" customFormat="1" ht="27.6">
      <c r="A38" s="123">
        <v>5</v>
      </c>
      <c r="B38" s="216" t="s">
        <v>243</v>
      </c>
      <c r="C38" s="217"/>
      <c r="D38" s="136" t="s">
        <v>60</v>
      </c>
    </row>
    <row r="39" spans="1:8" s="185" customFormat="1" ht="27.6">
      <c r="A39" s="123">
        <v>4</v>
      </c>
      <c r="B39" s="218" t="s">
        <v>244</v>
      </c>
      <c r="C39" s="219" t="s">
        <v>383</v>
      </c>
      <c r="D39" s="139"/>
    </row>
    <row r="40" spans="1:8" s="185" customFormat="1">
      <c r="A40" s="123">
        <v>5</v>
      </c>
      <c r="B40" s="216" t="s">
        <v>245</v>
      </c>
      <c r="C40" s="217"/>
      <c r="D40" s="136" t="s">
        <v>60</v>
      </c>
    </row>
    <row r="41" spans="1:8" s="185" customFormat="1">
      <c r="A41" s="123">
        <v>5</v>
      </c>
      <c r="B41" s="216" t="s">
        <v>246</v>
      </c>
      <c r="C41" s="217"/>
      <c r="D41" s="136" t="s">
        <v>60</v>
      </c>
    </row>
    <row r="42" spans="1:8" s="185" customFormat="1">
      <c r="A42" s="123">
        <v>5</v>
      </c>
      <c r="B42" s="216" t="s">
        <v>247</v>
      </c>
      <c r="C42" s="217"/>
      <c r="D42" s="136" t="s">
        <v>60</v>
      </c>
    </row>
    <row r="43" spans="1:8" s="185" customFormat="1" ht="27.6">
      <c r="A43" s="123">
        <v>5</v>
      </c>
      <c r="B43" s="216" t="s">
        <v>248</v>
      </c>
      <c r="C43" s="217"/>
      <c r="D43" s="136" t="s">
        <v>60</v>
      </c>
    </row>
    <row r="44" spans="1:8" s="185" customFormat="1">
      <c r="A44" s="123">
        <v>5</v>
      </c>
      <c r="B44" s="216" t="s">
        <v>249</v>
      </c>
      <c r="C44" s="217"/>
      <c r="D44" s="136" t="s">
        <v>60</v>
      </c>
    </row>
    <row r="45" spans="1:8" s="185" customFormat="1">
      <c r="A45" s="123">
        <v>5</v>
      </c>
      <c r="B45" s="216" t="s">
        <v>250</v>
      </c>
      <c r="C45" s="217"/>
      <c r="D45" s="136" t="s">
        <v>60</v>
      </c>
    </row>
    <row r="46" spans="1:8" s="185" customFormat="1" ht="27.6">
      <c r="A46" s="123">
        <v>4</v>
      </c>
      <c r="B46" s="218" t="s">
        <v>251</v>
      </c>
      <c r="C46" s="219" t="s">
        <v>383</v>
      </c>
      <c r="D46" s="139"/>
    </row>
    <row r="47" spans="1:8" s="185" customFormat="1">
      <c r="A47" s="123">
        <v>5</v>
      </c>
      <c r="B47" s="216" t="s">
        <v>252</v>
      </c>
      <c r="C47" s="217"/>
      <c r="D47" s="136" t="s">
        <v>60</v>
      </c>
    </row>
    <row r="48" spans="1:8" s="185" customFormat="1">
      <c r="A48" s="123">
        <v>5</v>
      </c>
      <c r="B48" s="216" t="s">
        <v>253</v>
      </c>
      <c r="C48" s="217"/>
      <c r="D48" s="136" t="s">
        <v>60</v>
      </c>
    </row>
    <row r="49" spans="1:4" s="185" customFormat="1">
      <c r="A49" s="123">
        <v>5</v>
      </c>
      <c r="B49" s="216" t="s">
        <v>254</v>
      </c>
      <c r="C49" s="217"/>
      <c r="D49" s="136" t="s">
        <v>60</v>
      </c>
    </row>
    <row r="50" spans="1:4" s="185" customFormat="1" ht="41.4">
      <c r="A50" s="123">
        <v>5</v>
      </c>
      <c r="B50" s="216" t="s">
        <v>255</v>
      </c>
      <c r="C50" s="217"/>
      <c r="D50" s="136" t="s">
        <v>60</v>
      </c>
    </row>
    <row r="51" spans="1:4" s="185" customFormat="1">
      <c r="A51" s="123">
        <v>4</v>
      </c>
      <c r="B51" s="218" t="s">
        <v>256</v>
      </c>
      <c r="C51" s="220"/>
      <c r="D51" s="139"/>
    </row>
    <row r="52" spans="1:4" s="185" customFormat="1" ht="41.4">
      <c r="A52" s="123">
        <v>5</v>
      </c>
      <c r="B52" s="216" t="s">
        <v>257</v>
      </c>
      <c r="C52" s="221"/>
      <c r="D52" s="136" t="s">
        <v>60</v>
      </c>
    </row>
    <row r="53" spans="1:4" s="185" customFormat="1" ht="27.6">
      <c r="A53" s="123">
        <v>5</v>
      </c>
      <c r="B53" s="216" t="s">
        <v>258</v>
      </c>
      <c r="C53" s="221"/>
      <c r="D53" s="136" t="s">
        <v>60</v>
      </c>
    </row>
    <row r="54" spans="1:4" s="185" customFormat="1" ht="27.6">
      <c r="A54" s="123">
        <v>4</v>
      </c>
      <c r="B54" s="218" t="s">
        <v>259</v>
      </c>
      <c r="C54" s="219" t="s">
        <v>383</v>
      </c>
      <c r="D54" s="139"/>
    </row>
    <row r="55" spans="1:4" s="185" customFormat="1" ht="27.6">
      <c r="A55" s="123">
        <v>5</v>
      </c>
      <c r="B55" s="222" t="s">
        <v>400</v>
      </c>
      <c r="C55" s="221"/>
      <c r="D55" s="136" t="s">
        <v>60</v>
      </c>
    </row>
    <row r="56" spans="1:4" s="185" customFormat="1">
      <c r="A56" s="123">
        <v>5</v>
      </c>
      <c r="B56" s="216" t="s">
        <v>261</v>
      </c>
      <c r="C56" s="221"/>
      <c r="D56" s="136" t="s">
        <v>60</v>
      </c>
    </row>
    <row r="57" spans="1:4" s="185" customFormat="1">
      <c r="A57" s="123">
        <v>5</v>
      </c>
      <c r="B57" s="216" t="s">
        <v>262</v>
      </c>
      <c r="C57" s="221"/>
      <c r="D57" s="136" t="s">
        <v>60</v>
      </c>
    </row>
    <row r="58" spans="1:4" s="185" customFormat="1">
      <c r="A58" s="123">
        <v>5</v>
      </c>
      <c r="B58" s="216" t="s">
        <v>263</v>
      </c>
      <c r="C58" s="221"/>
      <c r="D58" s="136" t="s">
        <v>60</v>
      </c>
    </row>
    <row r="59" spans="1:4" s="185" customFormat="1">
      <c r="A59" s="123">
        <v>5</v>
      </c>
      <c r="B59" s="216" t="s">
        <v>264</v>
      </c>
      <c r="C59" s="221"/>
      <c r="D59" s="136" t="s">
        <v>60</v>
      </c>
    </row>
    <row r="60" spans="1:4" s="185" customFormat="1" ht="27.6">
      <c r="A60" s="123">
        <v>5</v>
      </c>
      <c r="B60" s="216" t="s">
        <v>265</v>
      </c>
      <c r="C60" s="221"/>
      <c r="D60" s="136" t="s">
        <v>60</v>
      </c>
    </row>
    <row r="61" spans="1:4" s="185" customFormat="1" ht="27.6">
      <c r="A61" s="123">
        <v>4</v>
      </c>
      <c r="B61" s="218" t="s">
        <v>266</v>
      </c>
      <c r="C61" s="219" t="s">
        <v>383</v>
      </c>
      <c r="D61" s="139"/>
    </row>
    <row r="62" spans="1:4" s="185" customFormat="1" ht="27.6">
      <c r="A62" s="123">
        <v>5</v>
      </c>
      <c r="B62" s="216" t="s">
        <v>401</v>
      </c>
      <c r="C62" s="221"/>
      <c r="D62" s="136" t="s">
        <v>60</v>
      </c>
    </row>
    <row r="63" spans="1:4" s="185" customFormat="1">
      <c r="A63" s="123">
        <v>2</v>
      </c>
      <c r="B63" s="126" t="s">
        <v>271</v>
      </c>
      <c r="C63" s="126"/>
      <c r="D63" s="127"/>
    </row>
    <row r="64" spans="1:4" s="182" customFormat="1">
      <c r="A64" s="123">
        <v>3</v>
      </c>
      <c r="B64" s="128" t="s">
        <v>272</v>
      </c>
      <c r="C64" s="129"/>
      <c r="D64" s="130"/>
    </row>
    <row r="65" spans="1:4" s="185" customFormat="1" ht="27.6">
      <c r="A65" s="123">
        <v>4</v>
      </c>
      <c r="B65" s="137" t="s">
        <v>273</v>
      </c>
      <c r="C65" s="138"/>
      <c r="D65" s="139" t="s">
        <v>60</v>
      </c>
    </row>
    <row r="66" spans="1:4" s="185" customFormat="1">
      <c r="A66" s="123">
        <v>4</v>
      </c>
      <c r="B66" s="137" t="s">
        <v>276</v>
      </c>
      <c r="C66" s="138"/>
      <c r="D66" s="139" t="s">
        <v>60</v>
      </c>
    </row>
    <row r="67" spans="1:4" s="194" customFormat="1">
      <c r="A67" s="123">
        <v>1</v>
      </c>
      <c r="B67" s="124" t="s">
        <v>26</v>
      </c>
      <c r="C67" s="124"/>
      <c r="D67" s="125"/>
    </row>
    <row r="68" spans="1:4" s="194" customFormat="1">
      <c r="A68" s="123">
        <v>2</v>
      </c>
      <c r="B68" s="126" t="s">
        <v>285</v>
      </c>
      <c r="C68" s="126" t="s">
        <v>404</v>
      </c>
      <c r="D68" s="127"/>
    </row>
    <row r="69" spans="1:4" s="194" customFormat="1">
      <c r="A69" s="123">
        <v>3</v>
      </c>
      <c r="B69" s="128" t="s">
        <v>287</v>
      </c>
      <c r="C69" s="129"/>
      <c r="D69" s="130"/>
    </row>
    <row r="70" spans="1:4" s="196" customFormat="1">
      <c r="A70" s="123">
        <v>4</v>
      </c>
      <c r="B70" s="149" t="s">
        <v>288</v>
      </c>
      <c r="C70" s="150"/>
      <c r="D70" s="151" t="s">
        <v>60</v>
      </c>
    </row>
    <row r="71" spans="1:4" s="194" customFormat="1">
      <c r="A71" s="123">
        <v>4</v>
      </c>
      <c r="B71" s="149" t="s">
        <v>289</v>
      </c>
      <c r="C71" s="150"/>
      <c r="D71" s="151" t="s">
        <v>60</v>
      </c>
    </row>
    <row r="72" spans="1:4" s="194" customFormat="1">
      <c r="A72" s="123">
        <v>4</v>
      </c>
      <c r="B72" s="149" t="s">
        <v>290</v>
      </c>
      <c r="C72" s="150"/>
      <c r="D72" s="151" t="s">
        <v>60</v>
      </c>
    </row>
    <row r="73" spans="1:4" s="194" customFormat="1">
      <c r="A73" s="123">
        <v>4</v>
      </c>
      <c r="B73" s="149" t="s">
        <v>291</v>
      </c>
      <c r="C73" s="150"/>
      <c r="D73" s="151" t="s">
        <v>60</v>
      </c>
    </row>
    <row r="74" spans="1:4" s="194" customFormat="1">
      <c r="A74" s="123">
        <v>4</v>
      </c>
      <c r="B74" s="149" t="s">
        <v>292</v>
      </c>
      <c r="C74" s="150"/>
      <c r="D74" s="151" t="s">
        <v>60</v>
      </c>
    </row>
    <row r="75" spans="1:4" s="194" customFormat="1">
      <c r="A75" s="123">
        <v>4</v>
      </c>
      <c r="B75" s="149" t="s">
        <v>293</v>
      </c>
      <c r="C75" s="150"/>
      <c r="D75" s="151" t="s">
        <v>60</v>
      </c>
    </row>
    <row r="76" spans="1:4" s="194" customFormat="1">
      <c r="A76" s="123">
        <v>3</v>
      </c>
      <c r="B76" s="128" t="s">
        <v>294</v>
      </c>
      <c r="C76" s="129"/>
      <c r="D76" s="130"/>
    </row>
    <row r="77" spans="1:4" s="196" customFormat="1">
      <c r="A77" s="123">
        <v>4</v>
      </c>
      <c r="B77" s="149" t="s">
        <v>295</v>
      </c>
      <c r="C77" s="150"/>
      <c r="D77" s="151" t="s">
        <v>60</v>
      </c>
    </row>
    <row r="78" spans="1:4" s="194" customFormat="1">
      <c r="A78" s="123">
        <v>4</v>
      </c>
      <c r="B78" s="149" t="s">
        <v>296</v>
      </c>
      <c r="C78" s="150"/>
      <c r="D78" s="151" t="s">
        <v>60</v>
      </c>
    </row>
    <row r="79" spans="1:4" s="194" customFormat="1">
      <c r="A79" s="123">
        <v>4</v>
      </c>
      <c r="B79" s="149" t="s">
        <v>297</v>
      </c>
      <c r="C79" s="150"/>
      <c r="D79" s="151" t="s">
        <v>60</v>
      </c>
    </row>
    <row r="80" spans="1:4" s="194" customFormat="1">
      <c r="A80" s="123">
        <v>4</v>
      </c>
      <c r="B80" s="149" t="s">
        <v>298</v>
      </c>
      <c r="C80" s="150"/>
      <c r="D80" s="151" t="s">
        <v>60</v>
      </c>
    </row>
    <row r="81" spans="1:4" s="194" customFormat="1">
      <c r="A81" s="123">
        <v>4</v>
      </c>
      <c r="B81" s="149" t="s">
        <v>299</v>
      </c>
      <c r="C81" s="150"/>
      <c r="D81" s="151" t="s">
        <v>60</v>
      </c>
    </row>
    <row r="82" spans="1:4" s="194" customFormat="1">
      <c r="A82" s="123">
        <v>4</v>
      </c>
      <c r="B82" s="149" t="s">
        <v>300</v>
      </c>
      <c r="C82" s="150"/>
      <c r="D82" s="151" t="s">
        <v>60</v>
      </c>
    </row>
    <row r="83" spans="1:4" s="194" customFormat="1">
      <c r="A83" s="123">
        <v>4</v>
      </c>
      <c r="B83" s="149" t="s">
        <v>301</v>
      </c>
      <c r="C83" s="150"/>
      <c r="D83" s="151" t="s">
        <v>60</v>
      </c>
    </row>
    <row r="84" spans="1:4" s="194" customFormat="1">
      <c r="A84" s="123">
        <v>3</v>
      </c>
      <c r="B84" s="128" t="s">
        <v>302</v>
      </c>
      <c r="C84" s="129"/>
      <c r="D84" s="130"/>
    </row>
    <row r="85" spans="1:4" s="196" customFormat="1">
      <c r="A85" s="123">
        <v>4</v>
      </c>
      <c r="B85" s="149" t="s">
        <v>303</v>
      </c>
      <c r="C85" s="150"/>
      <c r="D85" s="151" t="s">
        <v>60</v>
      </c>
    </row>
    <row r="86" spans="1:4" s="194" customFormat="1">
      <c r="A86" s="123">
        <v>4</v>
      </c>
      <c r="B86" s="149" t="s">
        <v>304</v>
      </c>
      <c r="C86" s="150"/>
      <c r="D86" s="151" t="s">
        <v>60</v>
      </c>
    </row>
    <row r="87" spans="1:4" s="194" customFormat="1">
      <c r="A87" s="123">
        <v>4</v>
      </c>
      <c r="B87" s="149" t="s">
        <v>305</v>
      </c>
      <c r="C87" s="150"/>
      <c r="D87" s="151" t="s">
        <v>60</v>
      </c>
    </row>
    <row r="88" spans="1:4" s="194" customFormat="1">
      <c r="A88" s="123">
        <v>4</v>
      </c>
      <c r="B88" s="149" t="s">
        <v>306</v>
      </c>
      <c r="C88" s="150"/>
      <c r="D88" s="151" t="s">
        <v>60</v>
      </c>
    </row>
    <row r="89" spans="1:4" s="194" customFormat="1">
      <c r="A89" s="123">
        <v>4</v>
      </c>
      <c r="B89" s="149" t="s">
        <v>307</v>
      </c>
      <c r="C89" s="150"/>
      <c r="D89" s="151" t="s">
        <v>60</v>
      </c>
    </row>
    <row r="90" spans="1:4" s="194" customFormat="1">
      <c r="A90" s="123">
        <v>4</v>
      </c>
      <c r="B90" s="149" t="s">
        <v>308</v>
      </c>
      <c r="C90" s="150"/>
      <c r="D90" s="151" t="s">
        <v>62</v>
      </c>
    </row>
    <row r="91" spans="1:4" s="194" customFormat="1">
      <c r="A91" s="123">
        <v>4</v>
      </c>
      <c r="B91" s="149" t="s">
        <v>310</v>
      </c>
      <c r="C91" s="150"/>
      <c r="D91" s="151" t="s">
        <v>60</v>
      </c>
    </row>
    <row r="92" spans="1:4" s="194" customFormat="1">
      <c r="A92" s="123">
        <v>4</v>
      </c>
      <c r="B92" s="149" t="s">
        <v>311</v>
      </c>
      <c r="C92" s="150"/>
      <c r="D92" s="151" t="s">
        <v>60</v>
      </c>
    </row>
    <row r="93" spans="1:4" s="194" customFormat="1">
      <c r="A93" s="123">
        <v>3</v>
      </c>
      <c r="B93" s="128" t="s">
        <v>312</v>
      </c>
      <c r="C93" s="129"/>
      <c r="D93" s="130"/>
    </row>
    <row r="94" spans="1:4" s="196" customFormat="1">
      <c r="A94" s="123">
        <v>4</v>
      </c>
      <c r="B94" s="149" t="s">
        <v>313</v>
      </c>
      <c r="C94" s="150"/>
      <c r="D94" s="151" t="s">
        <v>60</v>
      </c>
    </row>
    <row r="95" spans="1:4" s="194" customFormat="1">
      <c r="A95" s="123">
        <v>4</v>
      </c>
      <c r="B95" s="149" t="s">
        <v>314</v>
      </c>
      <c r="C95" s="150"/>
      <c r="D95" s="151" t="s">
        <v>60</v>
      </c>
    </row>
    <row r="96" spans="1:4" s="194" customFormat="1">
      <c r="A96" s="123">
        <v>4</v>
      </c>
      <c r="B96" s="149" t="s">
        <v>315</v>
      </c>
      <c r="C96" s="150"/>
      <c r="D96" s="151" t="s">
        <v>60</v>
      </c>
    </row>
    <row r="97" spans="1:5" s="194" customFormat="1">
      <c r="A97" s="123">
        <v>2</v>
      </c>
      <c r="B97" s="126" t="s">
        <v>316</v>
      </c>
      <c r="C97" s="126"/>
      <c r="D97" s="127"/>
    </row>
    <row r="98" spans="1:5" s="182" customFormat="1">
      <c r="A98" s="123">
        <v>3</v>
      </c>
      <c r="B98" s="212" t="s">
        <v>509</v>
      </c>
      <c r="C98" s="186"/>
      <c r="D98" s="140" t="s">
        <v>62</v>
      </c>
    </row>
    <row r="99" spans="1:5" s="194" customFormat="1">
      <c r="A99" s="123">
        <v>2</v>
      </c>
      <c r="B99" s="126" t="s">
        <v>414</v>
      </c>
      <c r="C99" s="126"/>
      <c r="D99" s="127"/>
    </row>
    <row r="100" spans="1:5" s="182" customFormat="1">
      <c r="A100" s="123">
        <v>3</v>
      </c>
      <c r="B100" s="128" t="s">
        <v>272</v>
      </c>
      <c r="C100" s="129"/>
      <c r="D100" s="130"/>
    </row>
    <row r="101" spans="1:5" s="182" customFormat="1" ht="27.6">
      <c r="A101" s="123">
        <v>4</v>
      </c>
      <c r="B101" s="149" t="s">
        <v>415</v>
      </c>
      <c r="C101" s="138" t="s">
        <v>540</v>
      </c>
      <c r="D101" s="139" t="s">
        <v>60</v>
      </c>
      <c r="E101" s="194"/>
    </row>
    <row r="102" spans="1:5" s="194" customFormat="1" ht="27.6">
      <c r="A102" s="123">
        <v>4</v>
      </c>
      <c r="B102" s="149" t="s">
        <v>416</v>
      </c>
      <c r="C102" s="138" t="s">
        <v>541</v>
      </c>
      <c r="D102" s="139" t="s">
        <v>60</v>
      </c>
    </row>
    <row r="103" spans="1:5" s="194" customFormat="1">
      <c r="A103" s="123">
        <v>3</v>
      </c>
      <c r="B103" s="128" t="s">
        <v>317</v>
      </c>
      <c r="C103" s="129"/>
      <c r="D103" s="130"/>
    </row>
    <row r="104" spans="1:5" s="194" customFormat="1">
      <c r="A104" s="123">
        <v>4</v>
      </c>
      <c r="B104" s="223" t="s">
        <v>318</v>
      </c>
      <c r="C104" s="138"/>
      <c r="D104" s="139" t="s">
        <v>60</v>
      </c>
    </row>
    <row r="105" spans="1:5" s="194" customFormat="1">
      <c r="A105" s="123">
        <v>4</v>
      </c>
      <c r="B105" s="223" t="s">
        <v>542</v>
      </c>
      <c r="C105" s="138"/>
      <c r="D105" s="139" t="s">
        <v>60</v>
      </c>
    </row>
    <row r="106" spans="1:5" s="194" customFormat="1">
      <c r="A106" s="123">
        <v>4</v>
      </c>
      <c r="B106" s="223" t="s">
        <v>543</v>
      </c>
      <c r="C106" s="138"/>
      <c r="D106" s="139" t="s">
        <v>60</v>
      </c>
    </row>
    <row r="107" spans="1:5" s="194" customFormat="1">
      <c r="A107" s="123">
        <v>4</v>
      </c>
      <c r="B107" s="223" t="s">
        <v>544</v>
      </c>
      <c r="C107" s="138"/>
      <c r="D107" s="139" t="s">
        <v>60</v>
      </c>
    </row>
    <row r="108" spans="1:5" s="194" customFormat="1">
      <c r="A108" s="123">
        <v>4</v>
      </c>
      <c r="B108" s="149" t="s">
        <v>417</v>
      </c>
      <c r="C108" s="138"/>
      <c r="D108" s="139" t="s">
        <v>62</v>
      </c>
    </row>
    <row r="109" spans="1:5" s="194" customFormat="1">
      <c r="A109" s="123">
        <v>4</v>
      </c>
      <c r="B109" s="149" t="s">
        <v>418</v>
      </c>
      <c r="C109" s="138"/>
      <c r="D109" s="139" t="s">
        <v>62</v>
      </c>
    </row>
    <row r="110" spans="1:5" s="194" customFormat="1">
      <c r="A110" s="123">
        <v>4</v>
      </c>
      <c r="B110" s="155" t="s">
        <v>419</v>
      </c>
      <c r="C110" s="138"/>
      <c r="D110" s="139" t="s">
        <v>62</v>
      </c>
    </row>
    <row r="111" spans="1:5" s="182" customFormat="1">
      <c r="A111" s="123">
        <v>2</v>
      </c>
      <c r="B111" s="126" t="s">
        <v>320</v>
      </c>
      <c r="C111" s="126"/>
      <c r="D111" s="127"/>
    </row>
    <row r="112" spans="1:5" s="182" customFormat="1">
      <c r="A112" s="123">
        <v>3</v>
      </c>
      <c r="B112" s="128" t="s">
        <v>477</v>
      </c>
      <c r="C112" s="129"/>
      <c r="D112" s="130"/>
    </row>
    <row r="113" spans="1:6" s="182" customFormat="1">
      <c r="A113" s="123">
        <v>4</v>
      </c>
      <c r="B113" s="137" t="s">
        <v>545</v>
      </c>
      <c r="C113" s="138"/>
      <c r="D113" s="139" t="s">
        <v>60</v>
      </c>
    </row>
    <row r="114" spans="1:6" s="182" customFormat="1">
      <c r="A114" s="123">
        <v>4</v>
      </c>
      <c r="B114" s="137" t="s">
        <v>546</v>
      </c>
      <c r="C114" s="138"/>
      <c r="D114" s="139" t="s">
        <v>60</v>
      </c>
    </row>
    <row r="115" spans="1:6" s="182" customFormat="1">
      <c r="A115" s="123">
        <v>4</v>
      </c>
      <c r="B115" s="137" t="s">
        <v>65</v>
      </c>
      <c r="C115" s="138"/>
      <c r="D115" s="139" t="s">
        <v>62</v>
      </c>
    </row>
    <row r="116" spans="1:6" s="182" customFormat="1">
      <c r="A116" s="123">
        <v>4</v>
      </c>
      <c r="B116" s="137" t="s">
        <v>481</v>
      </c>
      <c r="C116" s="138"/>
      <c r="D116" s="139" t="s">
        <v>62</v>
      </c>
    </row>
    <row r="117" spans="1:6" s="182" customFormat="1">
      <c r="A117" s="123">
        <v>3</v>
      </c>
      <c r="B117" s="128" t="s">
        <v>321</v>
      </c>
      <c r="C117" s="129"/>
      <c r="D117" s="130"/>
    </row>
    <row r="118" spans="1:6" s="193" customFormat="1" ht="27.6">
      <c r="A118" s="123">
        <v>4</v>
      </c>
      <c r="B118" s="131" t="s">
        <v>322</v>
      </c>
      <c r="C118" s="132"/>
      <c r="D118" s="133"/>
    </row>
    <row r="119" spans="1:6" s="193" customFormat="1" ht="69">
      <c r="A119" s="123">
        <v>5</v>
      </c>
      <c r="B119" s="157" t="s">
        <v>323</v>
      </c>
      <c r="C119" s="158" t="s">
        <v>423</v>
      </c>
      <c r="D119" s="144" t="s">
        <v>324</v>
      </c>
      <c r="E119" s="198"/>
    </row>
    <row r="120" spans="1:6" s="193" customFormat="1">
      <c r="A120" s="123">
        <v>4</v>
      </c>
      <c r="B120" s="131" t="s">
        <v>325</v>
      </c>
      <c r="C120" s="132"/>
      <c r="D120" s="133"/>
    </row>
    <row r="121" spans="1:6" s="193" customFormat="1" ht="41.4">
      <c r="A121" s="123">
        <v>5</v>
      </c>
      <c r="B121" s="157" t="s">
        <v>326</v>
      </c>
      <c r="C121" s="158" t="s">
        <v>327</v>
      </c>
      <c r="D121" s="144" t="s">
        <v>328</v>
      </c>
      <c r="E121" s="198"/>
      <c r="F121" s="224"/>
    </row>
    <row r="122" spans="1:6" s="193" customFormat="1">
      <c r="A122" s="123">
        <v>4</v>
      </c>
      <c r="B122" s="131" t="s">
        <v>424</v>
      </c>
      <c r="C122" s="132"/>
      <c r="D122" s="133"/>
    </row>
    <row r="123" spans="1:6" s="193" customFormat="1">
      <c r="A123" s="123">
        <v>5</v>
      </c>
      <c r="B123" s="157" t="s">
        <v>326</v>
      </c>
      <c r="C123" s="158"/>
      <c r="D123" s="144" t="s">
        <v>328</v>
      </c>
    </row>
    <row r="124" spans="1:6" s="193" customFormat="1">
      <c r="A124" s="123">
        <v>4</v>
      </c>
      <c r="B124" s="131" t="s">
        <v>329</v>
      </c>
      <c r="C124" s="132"/>
      <c r="D124" s="133"/>
    </row>
    <row r="125" spans="1:6" s="193" customFormat="1">
      <c r="A125" s="123">
        <v>5</v>
      </c>
      <c r="B125" s="157" t="s">
        <v>326</v>
      </c>
      <c r="C125" s="158"/>
      <c r="D125" s="144" t="s">
        <v>328</v>
      </c>
    </row>
    <row r="126" spans="1:6" s="193" customFormat="1">
      <c r="A126" s="123">
        <v>1</v>
      </c>
      <c r="B126" s="124" t="s">
        <v>29</v>
      </c>
      <c r="C126" s="124"/>
      <c r="D126" s="125"/>
    </row>
    <row r="127" spans="1:6" s="182" customFormat="1">
      <c r="A127" s="123">
        <v>2</v>
      </c>
      <c r="B127" s="126" t="s">
        <v>330</v>
      </c>
      <c r="C127" s="126"/>
      <c r="D127" s="127"/>
    </row>
    <row r="128" spans="1:6" s="199" customFormat="1">
      <c r="A128" s="123">
        <v>3</v>
      </c>
      <c r="B128" s="128" t="s">
        <v>331</v>
      </c>
      <c r="C128" s="129" t="s">
        <v>425</v>
      </c>
      <c r="D128" s="130" t="str">
        <f t="shared" ref="D128" si="0">IF(iOC_Purpose="Benchmark","n/a","")</f>
        <v/>
      </c>
    </row>
    <row r="129" spans="1:6" s="182" customFormat="1">
      <c r="A129" s="123">
        <v>4</v>
      </c>
      <c r="B129" s="137" t="s">
        <v>332</v>
      </c>
      <c r="C129" s="138"/>
      <c r="D129" s="139" t="s">
        <v>333</v>
      </c>
    </row>
    <row r="130" spans="1:6" s="182" customFormat="1">
      <c r="A130" s="123">
        <v>4</v>
      </c>
      <c r="B130" s="137" t="s">
        <v>334</v>
      </c>
      <c r="C130" s="138"/>
      <c r="D130" s="139" t="s">
        <v>335</v>
      </c>
    </row>
    <row r="131" spans="1:6" s="199" customFormat="1">
      <c r="A131" s="123">
        <v>4</v>
      </c>
      <c r="B131" s="137" t="s">
        <v>336</v>
      </c>
      <c r="C131" s="138"/>
      <c r="D131" s="139" t="s">
        <v>426</v>
      </c>
      <c r="F131" s="182"/>
    </row>
    <row r="132" spans="1:6" s="199" customFormat="1">
      <c r="A132" s="123">
        <v>4</v>
      </c>
      <c r="B132" s="137" t="s">
        <v>338</v>
      </c>
      <c r="C132" s="138"/>
      <c r="D132" s="139" t="s">
        <v>516</v>
      </c>
    </row>
    <row r="133" spans="1:6" s="199" customFormat="1">
      <c r="A133" s="123">
        <v>4</v>
      </c>
      <c r="B133" s="137" t="s">
        <v>340</v>
      </c>
      <c r="C133" s="138"/>
      <c r="D133" s="139" t="s">
        <v>428</v>
      </c>
    </row>
    <row r="134" spans="1:6" s="182" customFormat="1">
      <c r="A134" s="123">
        <v>1</v>
      </c>
      <c r="B134" s="124" t="s">
        <v>341</v>
      </c>
      <c r="C134" s="124"/>
      <c r="D134" s="162"/>
    </row>
    <row r="135" spans="1:6" s="182" customFormat="1">
      <c r="A135" s="123">
        <v>2</v>
      </c>
      <c r="B135" s="126" t="s">
        <v>429</v>
      </c>
      <c r="C135" s="126"/>
      <c r="D135" s="127"/>
    </row>
    <row r="136" spans="1:6" s="182" customFormat="1">
      <c r="A136" s="123">
        <v>3</v>
      </c>
      <c r="B136" s="128" t="s">
        <v>430</v>
      </c>
      <c r="C136" s="129"/>
      <c r="D136" s="130"/>
    </row>
    <row r="137" spans="1:6" s="182" customFormat="1">
      <c r="A137" s="123">
        <v>4</v>
      </c>
      <c r="B137" s="137" t="s">
        <v>547</v>
      </c>
      <c r="C137" s="138"/>
      <c r="D137" s="139" t="s">
        <v>65</v>
      </c>
    </row>
    <row r="138" spans="1:6" s="182" customFormat="1">
      <c r="A138" s="123">
        <v>3</v>
      </c>
      <c r="B138" s="128" t="s">
        <v>434</v>
      </c>
      <c r="C138" s="129"/>
      <c r="D138" s="130"/>
    </row>
    <row r="139" spans="1:6" s="182" customFormat="1">
      <c r="A139" s="123">
        <v>4</v>
      </c>
      <c r="B139" s="137" t="s">
        <v>548</v>
      </c>
      <c r="C139" s="138"/>
      <c r="D139" s="139" t="s">
        <v>67</v>
      </c>
    </row>
    <row r="140" spans="1:6" s="182" customFormat="1">
      <c r="A140" s="123">
        <v>4</v>
      </c>
      <c r="B140" s="137" t="s">
        <v>458</v>
      </c>
      <c r="C140" s="138"/>
      <c r="D140" s="139" t="s">
        <v>65</v>
      </c>
    </row>
    <row r="141" spans="1:6" s="182" customFormat="1">
      <c r="A141" s="123">
        <v>4</v>
      </c>
      <c r="B141" s="137" t="s">
        <v>487</v>
      </c>
      <c r="C141" s="138"/>
      <c r="D141" s="139" t="s">
        <v>65</v>
      </c>
    </row>
    <row r="142" spans="1:6" s="182" customFormat="1">
      <c r="A142" s="123">
        <v>3</v>
      </c>
      <c r="B142" s="128" t="s">
        <v>436</v>
      </c>
      <c r="C142" s="129"/>
      <c r="D142" s="130"/>
    </row>
    <row r="143" spans="1:6" s="182" customFormat="1">
      <c r="A143" s="123">
        <v>4</v>
      </c>
      <c r="B143" s="137" t="s">
        <v>549</v>
      </c>
      <c r="C143" s="138"/>
      <c r="D143" s="139" t="s">
        <v>67</v>
      </c>
    </row>
    <row r="144" spans="1:6" s="182" customFormat="1">
      <c r="A144" s="123">
        <v>4</v>
      </c>
      <c r="B144" s="137" t="s">
        <v>550</v>
      </c>
      <c r="C144" s="138"/>
      <c r="D144" s="139" t="s">
        <v>67</v>
      </c>
    </row>
    <row r="145" spans="1:6" s="182" customFormat="1">
      <c r="A145" s="123">
        <v>4</v>
      </c>
      <c r="B145" s="137" t="s">
        <v>437</v>
      </c>
      <c r="C145" s="138"/>
      <c r="D145" s="139" t="s">
        <v>67</v>
      </c>
    </row>
    <row r="146" spans="1:6" s="182" customFormat="1">
      <c r="A146" s="123">
        <v>2</v>
      </c>
      <c r="B146" s="126" t="s">
        <v>342</v>
      </c>
      <c r="C146" s="126"/>
      <c r="D146" s="163"/>
    </row>
    <row r="147" spans="1:6" s="193" customFormat="1">
      <c r="A147" s="123">
        <v>3</v>
      </c>
      <c r="B147" s="164" t="s">
        <v>343</v>
      </c>
      <c r="C147" s="165"/>
      <c r="D147" s="166" t="str">
        <f>IF(iOC_LANG_DE,"Endgerät","device")</f>
        <v>Endgerät</v>
      </c>
      <c r="F147" s="224"/>
    </row>
    <row r="148" spans="1:6" s="202" customFormat="1">
      <c r="A148" s="123">
        <v>3</v>
      </c>
      <c r="B148" s="164" t="s">
        <v>345</v>
      </c>
      <c r="C148" s="165"/>
      <c r="D148" s="166" t="str">
        <f t="shared" ref="D148" si="1">IF(iOC_LANG_DE,"Monat","month")</f>
        <v>Monat</v>
      </c>
    </row>
    <row r="149" spans="1:6" s="213" customFormat="1" ht="27.6">
      <c r="A149" s="123">
        <v>3</v>
      </c>
      <c r="B149" s="164" t="s">
        <v>346</v>
      </c>
      <c r="C149" s="165"/>
      <c r="D149" s="168" t="str">
        <f>D6&amp;"-Bronze"&amp;"
"&amp;D6&amp;"-Silber"</f>
        <v>EUS-WP-PS-ADM-Bronze
EUS-WP-PS-ADM-Silber</v>
      </c>
    </row>
    <row r="150" spans="1:6" s="202" customFormat="1">
      <c r="A150" s="123">
        <v>3</v>
      </c>
      <c r="B150" s="164" t="s">
        <v>347</v>
      </c>
      <c r="C150" s="165"/>
      <c r="D150" s="168"/>
    </row>
  </sheetData>
  <sheetProtection algorithmName="SHA-512" hashValue="96xttPiK4HNE4jgMItKn0jUv6Ksf2kszyjeohxE3H1XmJc4OacT/36A5jL545d3sExX6yg/Te6SEfYjcjo/mXw==" saltValue="nipBjmt/CX6qdkgL79ngeQ==" spinCount="100000" sheet="1" objects="1" scenarios="1"/>
  <dataConsolidate/>
  <dataValidations disablePrompts="1" count="5">
    <dataValidation type="list" allowBlank="1" showInputMessage="1" showErrorMessage="1" sqref="D125 D123 D121">
      <formula1>iOC_Select_Language_List</formula1>
    </dataValidation>
    <dataValidation type="list" allowBlank="1" showInputMessage="1" showErrorMessage="1" sqref="D98 D69:D96 D64:D66 D113:D116 D11:D25 D26:E26 D100:D110 D28:D62">
      <formula1>iOC_Select</formula1>
    </dataValidation>
    <dataValidation type="list" allowBlank="1" showInputMessage="1" showErrorMessage="1" sqref="D9:D10 D111:D112 D126:D128 D134:D135 D27:D28 D63:D64 D67:D68 D117:D118 D124 D103 D99:D100 D146 D97 D120 D122">
      <formula1>"n/a"</formula1>
    </dataValidation>
    <dataValidation type="list" allowBlank="1" showInputMessage="1" showErrorMessage="1" sqref="D119">
      <formula1>iOC_Select_Language_Level</formula1>
    </dataValidation>
    <dataValidation type="list" allowBlank="1" showInputMessage="1" showErrorMessage="1" sqref="D136:D145">
      <formula1>IF(iOC_Purpose="Benchmark",iOC_Select,iOC_Select_Financial_Responsibility)</formula1>
    </dataValidation>
  </dataValidations>
  <hyperlinks>
    <hyperlink ref="B1" location="'Services'!A1" display="Back to Service Portfolio"/>
  </hyperlinks>
  <pageMargins left="0.39370078740157483" right="0.23622047244094491" top="0.78740157480314965" bottom="0.51181102362204722" header="0.31496062992125984" footer="0.31496062992125984"/>
  <pageSetup paperSize="9" scale="80" fitToHeight="0" pageOrder="overThenDown" orientation="landscape" cellComments="atEnd" r:id="rId1"/>
  <headerFooter>
    <oddHeader>&amp;L&amp;"Arial,Standard"&amp;8&amp;G&amp;C&amp;"Arial,Standard"&amp;10Ausschreibung
TZB-AP-2025&amp;R&amp;"Arial,Standard"&amp;10Beschaffung
Vergabe
01-02-01</oddHeader>
    <oddFooter>&amp;L&amp;"Arial,Standard"&amp;10© BARMER&amp;C&amp;"Arial,Standard"&amp;10Seite &amp;P von &amp;N&amp;R&amp;"Arial,Standard"&amp;10Version 2.0</oddFooter>
  </headerFooter>
  <rowBreaks count="4" manualBreakCount="4">
    <brk id="38" max="3" man="1"/>
    <brk id="60" max="3" man="1"/>
    <brk id="92" max="3" man="1"/>
    <brk id="119" max="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7">
    <tabColor theme="6" tint="0.59999389629810485"/>
    <outlinePr summaryBelow="0" summaryRight="0"/>
  </sheetPr>
  <dimension ref="A1:F200"/>
  <sheetViews>
    <sheetView showGridLines="0" zoomScaleNormal="100" workbookViewId="0">
      <pane ySplit="8" topLeftCell="A119" activePane="bottomLeft" state="frozen"/>
      <selection pane="bottomLeft" activeCell="C126" sqref="C126"/>
    </sheetView>
  </sheetViews>
  <sheetFormatPr baseColWidth="10" defaultColWidth="10.3984375" defaultRowHeight="13.8"/>
  <cols>
    <col min="1" max="1" width="3.3984375" style="203" customWidth="1"/>
    <col min="2" max="2" width="52.69921875" style="204" customWidth="1"/>
    <col min="3" max="3" width="60.69921875" style="204" customWidth="1"/>
    <col min="4" max="4" width="39.3984375" style="203" bestFit="1" customWidth="1"/>
    <col min="5" max="5" width="35.3984375" style="203" customWidth="1"/>
    <col min="6" max="6" width="21.3984375" style="204" customWidth="1"/>
    <col min="7" max="7" width="19.69921875" style="204" bestFit="1" customWidth="1"/>
    <col min="8" max="16384" width="10.3984375" style="204"/>
  </cols>
  <sheetData>
    <row r="1" spans="1:6" s="177" customFormat="1" ht="13.5" customHeight="1">
      <c r="A1" s="106"/>
      <c r="B1" s="107" t="s">
        <v>192</v>
      </c>
      <c r="C1" s="108"/>
      <c r="D1" s="109"/>
      <c r="E1" s="109"/>
    </row>
    <row r="2" spans="1:6" s="177" customFormat="1" ht="13.5" customHeight="1">
      <c r="A2" s="110"/>
      <c r="B2" s="111" t="s">
        <v>193</v>
      </c>
      <c r="C2" s="112" t="s">
        <v>132</v>
      </c>
      <c r="D2" s="113"/>
      <c r="E2" s="109"/>
    </row>
    <row r="3" spans="1:6" s="179" customFormat="1">
      <c r="A3" s="225"/>
      <c r="B3" s="226" t="s">
        <v>194</v>
      </c>
      <c r="C3" s="112" t="s">
        <v>135</v>
      </c>
      <c r="D3" s="227"/>
      <c r="E3" s="228"/>
    </row>
    <row r="4" spans="1:6" s="177" customFormat="1" ht="13.5" customHeight="1">
      <c r="A4" s="110"/>
      <c r="B4" s="111" t="s">
        <v>195</v>
      </c>
      <c r="C4" s="112" t="s">
        <v>136</v>
      </c>
      <c r="D4" s="109"/>
      <c r="E4" s="109"/>
      <c r="F4" s="109"/>
    </row>
    <row r="5" spans="1:6" s="180" customFormat="1" ht="13.5" customHeight="1">
      <c r="A5" s="114"/>
      <c r="B5" s="115"/>
      <c r="C5" s="115"/>
      <c r="D5" s="109"/>
      <c r="E5" s="109"/>
    </row>
    <row r="6" spans="1:6" s="177" customFormat="1" ht="13.5" customHeight="1">
      <c r="A6" s="117"/>
      <c r="B6" s="111" t="s">
        <v>197</v>
      </c>
      <c r="C6" s="111"/>
      <c r="D6" s="118" t="s">
        <v>138</v>
      </c>
      <c r="E6" s="118" t="s">
        <v>141</v>
      </c>
    </row>
    <row r="7" spans="1:6" s="177" customFormat="1" ht="13.5" customHeight="1">
      <c r="A7" s="117"/>
      <c r="B7" s="111" t="s">
        <v>198</v>
      </c>
      <c r="C7" s="111"/>
      <c r="D7" s="118" t="s">
        <v>137</v>
      </c>
      <c r="E7" s="118" t="s">
        <v>140</v>
      </c>
    </row>
    <row r="8" spans="1:6" s="181" customFormat="1" ht="13.5" customHeight="1">
      <c r="A8" s="119"/>
      <c r="B8" s="120" t="s">
        <v>201</v>
      </c>
      <c r="C8" s="121" t="str">
        <f>IF(iOC_LANG_DE,"Anmerkung","Comment")</f>
        <v>Anmerkung</v>
      </c>
      <c r="D8" s="122" t="s">
        <v>202</v>
      </c>
      <c r="E8" s="122" t="s">
        <v>439</v>
      </c>
    </row>
    <row r="9" spans="1:6" s="182" customFormat="1" ht="24.75" customHeight="1">
      <c r="A9" s="123">
        <v>1</v>
      </c>
      <c r="B9" s="124" t="s">
        <v>23</v>
      </c>
      <c r="C9" s="124"/>
      <c r="D9" s="229" t="s">
        <v>551</v>
      </c>
      <c r="E9" s="125"/>
    </row>
    <row r="10" spans="1:6" s="182" customFormat="1" ht="13.5" customHeight="1">
      <c r="A10" s="123">
        <v>2</v>
      </c>
      <c r="B10" s="126" t="s">
        <v>203</v>
      </c>
      <c r="C10" s="126"/>
      <c r="D10" s="127"/>
      <c r="E10" s="127"/>
    </row>
    <row r="11" spans="1:6" s="182" customFormat="1" ht="13.5" customHeight="1">
      <c r="A11" s="123">
        <v>3</v>
      </c>
      <c r="B11" s="128" t="s">
        <v>349</v>
      </c>
      <c r="C11" s="129"/>
      <c r="D11" s="130"/>
      <c r="E11" s="130"/>
    </row>
    <row r="12" spans="1:6" s="182" customFormat="1" ht="13.5" customHeight="1">
      <c r="A12" s="123">
        <v>4</v>
      </c>
      <c r="B12" s="131" t="s">
        <v>552</v>
      </c>
      <c r="C12" s="132"/>
      <c r="D12" s="133"/>
      <c r="E12" s="133"/>
    </row>
    <row r="13" spans="1:6" s="182" customFormat="1" ht="13.5" customHeight="1">
      <c r="A13" s="123">
        <v>5</v>
      </c>
      <c r="B13" s="134" t="s">
        <v>553</v>
      </c>
      <c r="C13" s="135"/>
      <c r="D13" s="136" t="s">
        <v>62</v>
      </c>
      <c r="E13" s="136" t="s">
        <v>58</v>
      </c>
    </row>
    <row r="14" spans="1:6" s="182" customFormat="1" ht="13.5" customHeight="1">
      <c r="A14" s="123">
        <v>5</v>
      </c>
      <c r="B14" s="134" t="s">
        <v>554</v>
      </c>
      <c r="C14" s="135" t="s">
        <v>555</v>
      </c>
      <c r="D14" s="136" t="s">
        <v>62</v>
      </c>
      <c r="E14" s="136" t="s">
        <v>62</v>
      </c>
    </row>
    <row r="15" spans="1:6" s="182" customFormat="1" ht="13.5" customHeight="1">
      <c r="A15" s="123">
        <v>5</v>
      </c>
      <c r="B15" s="134" t="s">
        <v>556</v>
      </c>
      <c r="C15" s="135"/>
      <c r="D15" s="136" t="s">
        <v>62</v>
      </c>
      <c r="E15" s="136" t="s">
        <v>58</v>
      </c>
    </row>
    <row r="16" spans="1:6" s="182" customFormat="1" ht="13.5" customHeight="1">
      <c r="A16" s="123">
        <v>5</v>
      </c>
      <c r="B16" s="134" t="s">
        <v>351</v>
      </c>
      <c r="C16" s="135" t="s">
        <v>557</v>
      </c>
      <c r="D16" s="136" t="s">
        <v>62</v>
      </c>
      <c r="E16" s="136" t="s">
        <v>60</v>
      </c>
    </row>
    <row r="17" spans="1:5" s="182" customFormat="1" ht="13.5" customHeight="1">
      <c r="A17" s="123">
        <v>5</v>
      </c>
      <c r="B17" s="134" t="s">
        <v>558</v>
      </c>
      <c r="C17" s="135"/>
      <c r="D17" s="136" t="s">
        <v>60</v>
      </c>
      <c r="E17" s="136" t="s">
        <v>60</v>
      </c>
    </row>
    <row r="18" spans="1:5" s="182" customFormat="1" ht="13.5" customHeight="1">
      <c r="A18" s="123">
        <v>5</v>
      </c>
      <c r="B18" s="134" t="s">
        <v>559</v>
      </c>
      <c r="C18" s="135"/>
      <c r="D18" s="136" t="s">
        <v>60</v>
      </c>
      <c r="E18" s="136" t="s">
        <v>62</v>
      </c>
    </row>
    <row r="19" spans="1:5" s="182" customFormat="1" ht="13.5" customHeight="1">
      <c r="A19" s="123">
        <v>5</v>
      </c>
      <c r="B19" s="134" t="s">
        <v>560</v>
      </c>
      <c r="C19" s="135"/>
      <c r="D19" s="136" t="s">
        <v>60</v>
      </c>
      <c r="E19" s="136" t="s">
        <v>62</v>
      </c>
    </row>
    <row r="20" spans="1:5" s="182" customFormat="1" ht="13.5" customHeight="1">
      <c r="A20" s="123">
        <v>5</v>
      </c>
      <c r="B20" s="134" t="s">
        <v>561</v>
      </c>
      <c r="C20" s="135" t="s">
        <v>562</v>
      </c>
      <c r="D20" s="136" t="s">
        <v>62</v>
      </c>
      <c r="E20" s="136" t="s">
        <v>62</v>
      </c>
    </row>
    <row r="21" spans="1:5" s="182" customFormat="1" ht="13.5" customHeight="1">
      <c r="A21" s="123">
        <v>5</v>
      </c>
      <c r="B21" s="134" t="s">
        <v>563</v>
      </c>
      <c r="C21" s="135"/>
      <c r="D21" s="136" t="s">
        <v>60</v>
      </c>
      <c r="E21" s="136" t="s">
        <v>60</v>
      </c>
    </row>
    <row r="22" spans="1:5" s="182" customFormat="1" ht="13.5" customHeight="1">
      <c r="A22" s="123">
        <v>5</v>
      </c>
      <c r="B22" s="134" t="s">
        <v>564</v>
      </c>
      <c r="C22" s="135"/>
      <c r="D22" s="136" t="s">
        <v>58</v>
      </c>
      <c r="E22" s="136" t="s">
        <v>58</v>
      </c>
    </row>
    <row r="23" spans="1:5" s="182" customFormat="1" ht="13.5" customHeight="1">
      <c r="A23" s="123">
        <v>5</v>
      </c>
      <c r="B23" s="134" t="s">
        <v>565</v>
      </c>
      <c r="C23" s="135"/>
      <c r="D23" s="136" t="s">
        <v>60</v>
      </c>
      <c r="E23" s="136" t="s">
        <v>60</v>
      </c>
    </row>
    <row r="24" spans="1:5" s="182" customFormat="1" ht="13.5" customHeight="1">
      <c r="A24" s="123">
        <v>5</v>
      </c>
      <c r="B24" s="134" t="s">
        <v>566</v>
      </c>
      <c r="C24" s="135"/>
      <c r="D24" s="136" t="s">
        <v>60</v>
      </c>
      <c r="E24" s="136" t="s">
        <v>60</v>
      </c>
    </row>
    <row r="25" spans="1:5" s="182" customFormat="1" ht="13.5" customHeight="1">
      <c r="A25" s="123">
        <v>4</v>
      </c>
      <c r="B25" s="131" t="s">
        <v>567</v>
      </c>
      <c r="C25" s="132"/>
      <c r="D25" s="133"/>
      <c r="E25" s="133"/>
    </row>
    <row r="26" spans="1:5" s="182" customFormat="1" ht="13.5" customHeight="1">
      <c r="A26" s="123">
        <v>5</v>
      </c>
      <c r="B26" s="134" t="s">
        <v>568</v>
      </c>
      <c r="C26" s="135"/>
      <c r="D26" s="136" t="s">
        <v>62</v>
      </c>
      <c r="E26" s="136" t="s">
        <v>62</v>
      </c>
    </row>
    <row r="27" spans="1:5" s="182" customFormat="1" ht="13.5" customHeight="1">
      <c r="A27" s="123">
        <v>5</v>
      </c>
      <c r="B27" s="134" t="s">
        <v>569</v>
      </c>
      <c r="C27" s="135"/>
      <c r="D27" s="136" t="s">
        <v>62</v>
      </c>
      <c r="E27" s="136" t="s">
        <v>62</v>
      </c>
    </row>
    <row r="28" spans="1:5" s="182" customFormat="1" ht="13.5" customHeight="1">
      <c r="A28" s="123">
        <v>5</v>
      </c>
      <c r="B28" s="134" t="s">
        <v>570</v>
      </c>
      <c r="C28" s="135"/>
      <c r="D28" s="136" t="s">
        <v>62</v>
      </c>
      <c r="E28" s="136" t="s">
        <v>62</v>
      </c>
    </row>
    <row r="29" spans="1:5" s="182" customFormat="1" ht="13.5" customHeight="1">
      <c r="A29" s="123">
        <v>5</v>
      </c>
      <c r="B29" s="134" t="s">
        <v>571</v>
      </c>
      <c r="C29" s="135"/>
      <c r="D29" s="136" t="s">
        <v>62</v>
      </c>
      <c r="E29" s="136" t="s">
        <v>62</v>
      </c>
    </row>
    <row r="30" spans="1:5" s="182" customFormat="1" ht="13.5" customHeight="1">
      <c r="A30" s="123">
        <v>5</v>
      </c>
      <c r="B30" s="134" t="s">
        <v>572</v>
      </c>
      <c r="C30" s="135"/>
      <c r="D30" s="136" t="s">
        <v>62</v>
      </c>
      <c r="E30" s="136" t="s">
        <v>62</v>
      </c>
    </row>
    <row r="31" spans="1:5" s="182" customFormat="1" ht="13.5" customHeight="1">
      <c r="A31" s="123">
        <v>5</v>
      </c>
      <c r="B31" s="134" t="s">
        <v>573</v>
      </c>
      <c r="C31" s="135"/>
      <c r="D31" s="136" t="s">
        <v>62</v>
      </c>
      <c r="E31" s="136" t="s">
        <v>62</v>
      </c>
    </row>
    <row r="32" spans="1:5" s="182" customFormat="1" ht="13.5" customHeight="1">
      <c r="A32" s="123">
        <v>5</v>
      </c>
      <c r="B32" s="134" t="s">
        <v>574</v>
      </c>
      <c r="C32" s="135"/>
      <c r="D32" s="136" t="s">
        <v>60</v>
      </c>
      <c r="E32" s="136" t="s">
        <v>62</v>
      </c>
    </row>
    <row r="33" spans="1:6" s="182" customFormat="1" ht="13.5" customHeight="1">
      <c r="A33" s="123">
        <v>5</v>
      </c>
      <c r="B33" s="134" t="s">
        <v>575</v>
      </c>
      <c r="C33" s="135"/>
      <c r="D33" s="136" t="s">
        <v>62</v>
      </c>
      <c r="E33" s="136" t="s">
        <v>62</v>
      </c>
    </row>
    <row r="34" spans="1:6" s="182" customFormat="1" ht="13.5" customHeight="1">
      <c r="A34" s="123">
        <v>4</v>
      </c>
      <c r="B34" s="131" t="s">
        <v>576</v>
      </c>
      <c r="C34" s="132"/>
      <c r="D34" s="133"/>
      <c r="E34" s="133"/>
    </row>
    <row r="35" spans="1:6" s="182" customFormat="1" ht="13.5" customHeight="1">
      <c r="A35" s="123">
        <v>5</v>
      </c>
      <c r="B35" s="134" t="s">
        <v>577</v>
      </c>
      <c r="C35" s="135"/>
      <c r="D35" s="136" t="s">
        <v>62</v>
      </c>
      <c r="E35" s="136" t="s">
        <v>62</v>
      </c>
    </row>
    <row r="36" spans="1:6" s="182" customFormat="1" ht="13.5" customHeight="1">
      <c r="A36" s="123">
        <v>5</v>
      </c>
      <c r="B36" s="134" t="s">
        <v>578</v>
      </c>
      <c r="C36" s="135"/>
      <c r="D36" s="136" t="s">
        <v>62</v>
      </c>
      <c r="E36" s="136" t="s">
        <v>62</v>
      </c>
    </row>
    <row r="37" spans="1:6" s="182" customFormat="1" ht="13.5" customHeight="1">
      <c r="A37" s="123">
        <v>5</v>
      </c>
      <c r="B37" s="134" t="s">
        <v>579</v>
      </c>
      <c r="C37" s="135"/>
      <c r="D37" s="136" t="s">
        <v>60</v>
      </c>
      <c r="E37" s="136" t="s">
        <v>62</v>
      </c>
    </row>
    <row r="38" spans="1:6" s="182" customFormat="1" ht="13.5" customHeight="1">
      <c r="A38" s="123">
        <v>5</v>
      </c>
      <c r="B38" s="134" t="s">
        <v>580</v>
      </c>
      <c r="C38" s="135"/>
      <c r="D38" s="136" t="s">
        <v>60</v>
      </c>
      <c r="E38" s="136" t="s">
        <v>62</v>
      </c>
    </row>
    <row r="39" spans="1:6" s="182" customFormat="1" ht="13.5" customHeight="1">
      <c r="A39" s="123">
        <v>5</v>
      </c>
      <c r="B39" s="134" t="s">
        <v>581</v>
      </c>
      <c r="C39" s="135"/>
      <c r="D39" s="136" t="s">
        <v>60</v>
      </c>
      <c r="E39" s="136" t="s">
        <v>62</v>
      </c>
    </row>
    <row r="40" spans="1:6" s="182" customFormat="1" ht="13.5" customHeight="1">
      <c r="A40" s="123">
        <v>5</v>
      </c>
      <c r="B40" s="134" t="s">
        <v>582</v>
      </c>
      <c r="C40" s="135"/>
      <c r="D40" s="136" t="s">
        <v>60</v>
      </c>
      <c r="E40" s="136" t="s">
        <v>62</v>
      </c>
    </row>
    <row r="41" spans="1:6" s="182" customFormat="1" ht="13.5" customHeight="1">
      <c r="A41" s="123">
        <v>4</v>
      </c>
      <c r="B41" s="131" t="s">
        <v>583</v>
      </c>
      <c r="C41" s="132"/>
      <c r="D41" s="133"/>
      <c r="E41" s="133"/>
    </row>
    <row r="42" spans="1:6" s="182" customFormat="1" ht="13.5" customHeight="1">
      <c r="A42" s="123">
        <v>5</v>
      </c>
      <c r="B42" s="146" t="s">
        <v>584</v>
      </c>
      <c r="C42" s="230"/>
      <c r="D42" s="231" t="s">
        <v>62</v>
      </c>
      <c r="E42" s="231" t="s">
        <v>60</v>
      </c>
      <c r="F42" s="195"/>
    </row>
    <row r="43" spans="1:6" s="182" customFormat="1" ht="13.5" customHeight="1">
      <c r="A43" s="123">
        <v>3</v>
      </c>
      <c r="B43" s="128" t="s">
        <v>585</v>
      </c>
      <c r="C43" s="232"/>
      <c r="D43" s="233" t="s">
        <v>60</v>
      </c>
      <c r="E43" s="140" t="s">
        <v>60</v>
      </c>
    </row>
    <row r="44" spans="1:6" s="182" customFormat="1" ht="13.5" customHeight="1">
      <c r="A44" s="123">
        <v>3</v>
      </c>
      <c r="B44" s="128" t="s">
        <v>586</v>
      </c>
      <c r="C44" s="129"/>
      <c r="D44" s="140" t="s">
        <v>60</v>
      </c>
      <c r="E44" s="140" t="s">
        <v>60</v>
      </c>
    </row>
    <row r="45" spans="1:6" s="182" customFormat="1" ht="13.5" customHeight="1">
      <c r="A45" s="123">
        <v>3</v>
      </c>
      <c r="B45" s="128" t="s">
        <v>587</v>
      </c>
      <c r="C45" s="129"/>
      <c r="D45" s="140" t="s">
        <v>60</v>
      </c>
      <c r="E45" s="140" t="s">
        <v>60</v>
      </c>
    </row>
    <row r="46" spans="1:6" s="182" customFormat="1" ht="13.5" customHeight="1">
      <c r="A46" s="123">
        <v>3</v>
      </c>
      <c r="B46" s="128" t="s">
        <v>458</v>
      </c>
      <c r="C46" s="129"/>
      <c r="D46" s="140" t="s">
        <v>60</v>
      </c>
      <c r="E46" s="140" t="s">
        <v>60</v>
      </c>
    </row>
    <row r="47" spans="1:6" s="182" customFormat="1" ht="13.5" customHeight="1">
      <c r="A47" s="123">
        <v>3</v>
      </c>
      <c r="B47" s="128" t="s">
        <v>459</v>
      </c>
      <c r="C47" s="129"/>
      <c r="D47" s="140" t="s">
        <v>60</v>
      </c>
      <c r="E47" s="140" t="s">
        <v>60</v>
      </c>
    </row>
    <row r="48" spans="1:6" s="183" customFormat="1" ht="13.5" customHeight="1">
      <c r="A48" s="123">
        <v>4</v>
      </c>
      <c r="B48" s="131" t="s">
        <v>588</v>
      </c>
      <c r="C48" s="132"/>
      <c r="D48" s="133"/>
      <c r="E48" s="133"/>
      <c r="F48" s="204"/>
    </row>
    <row r="49" spans="1:6" s="182" customFormat="1" ht="13.5" customHeight="1">
      <c r="A49" s="123">
        <v>5</v>
      </c>
      <c r="B49" s="134" t="s">
        <v>589</v>
      </c>
      <c r="C49" s="134"/>
      <c r="D49" s="136" t="s">
        <v>58</v>
      </c>
      <c r="E49" s="136" t="s">
        <v>60</v>
      </c>
      <c r="F49" s="204"/>
    </row>
    <row r="50" spans="1:6" s="183" customFormat="1" ht="13.5" customHeight="1">
      <c r="A50" s="123">
        <v>4</v>
      </c>
      <c r="B50" s="131" t="s">
        <v>590</v>
      </c>
      <c r="C50" s="132"/>
      <c r="D50" s="133"/>
      <c r="E50" s="133"/>
      <c r="F50" s="204"/>
    </row>
    <row r="51" spans="1:6" s="182" customFormat="1" ht="13.5" customHeight="1">
      <c r="A51" s="123">
        <v>5</v>
      </c>
      <c r="B51" s="134" t="s">
        <v>591</v>
      </c>
      <c r="C51" s="134"/>
      <c r="D51" s="136" t="s">
        <v>58</v>
      </c>
      <c r="E51" s="136" t="s">
        <v>60</v>
      </c>
      <c r="F51" s="204"/>
    </row>
    <row r="52" spans="1:6" s="182" customFormat="1" ht="13.5" customHeight="1">
      <c r="A52" s="123">
        <v>5</v>
      </c>
      <c r="B52" s="134" t="s">
        <v>592</v>
      </c>
      <c r="C52" s="134"/>
      <c r="D52" s="136" t="s">
        <v>58</v>
      </c>
      <c r="E52" s="136" t="s">
        <v>60</v>
      </c>
      <c r="F52" s="204"/>
    </row>
    <row r="53" spans="1:6" s="182" customFormat="1" ht="13.5" customHeight="1">
      <c r="A53" s="123">
        <v>3</v>
      </c>
      <c r="B53" s="128" t="s">
        <v>593</v>
      </c>
      <c r="C53" s="129"/>
      <c r="D53" s="130"/>
      <c r="E53" s="130"/>
    </row>
    <row r="54" spans="1:6" s="183" customFormat="1" ht="13.5" customHeight="1">
      <c r="A54" s="123">
        <v>4</v>
      </c>
      <c r="B54" s="131" t="s">
        <v>594</v>
      </c>
      <c r="C54" s="132"/>
      <c r="D54" s="133"/>
      <c r="E54" s="133"/>
    </row>
    <row r="55" spans="1:6" s="182" customFormat="1" ht="13.5" customHeight="1">
      <c r="A55" s="123">
        <v>5</v>
      </c>
      <c r="B55" s="134" t="s">
        <v>595</v>
      </c>
      <c r="C55" s="134"/>
      <c r="D55" s="136" t="s">
        <v>60</v>
      </c>
      <c r="E55" s="136" t="s">
        <v>62</v>
      </c>
    </row>
    <row r="56" spans="1:6" s="182" customFormat="1" ht="13.5" customHeight="1">
      <c r="A56" s="123">
        <v>5</v>
      </c>
      <c r="B56" s="134" t="s">
        <v>596</v>
      </c>
      <c r="C56" s="134"/>
      <c r="D56" s="136" t="s">
        <v>58</v>
      </c>
      <c r="E56" s="136" t="s">
        <v>60</v>
      </c>
      <c r="F56" s="204"/>
    </row>
    <row r="57" spans="1:6" s="185" customFormat="1" ht="13.5" customHeight="1">
      <c r="A57" s="123">
        <v>2</v>
      </c>
      <c r="B57" s="126" t="s">
        <v>228</v>
      </c>
      <c r="C57" s="126"/>
      <c r="D57" s="127"/>
      <c r="E57" s="127"/>
    </row>
    <row r="58" spans="1:6" s="185" customFormat="1" ht="13.5" customHeight="1">
      <c r="A58" s="123">
        <v>3</v>
      </c>
      <c r="B58" s="128" t="s">
        <v>382</v>
      </c>
      <c r="C58" s="186" t="s">
        <v>383</v>
      </c>
      <c r="D58" s="130"/>
      <c r="E58" s="130"/>
    </row>
    <row r="59" spans="1:6" s="182" customFormat="1" ht="13.5" customHeight="1">
      <c r="A59" s="123">
        <v>4</v>
      </c>
      <c r="B59" s="137" t="s">
        <v>384</v>
      </c>
      <c r="C59" s="137"/>
      <c r="D59" s="139" t="s">
        <v>62</v>
      </c>
      <c r="E59" s="139" t="s">
        <v>62</v>
      </c>
    </row>
    <row r="60" spans="1:6" s="185" customFormat="1" ht="13.5" customHeight="1">
      <c r="A60" s="123">
        <v>4</v>
      </c>
      <c r="B60" s="137" t="s">
        <v>387</v>
      </c>
      <c r="C60" s="137"/>
      <c r="D60" s="139" t="s">
        <v>62</v>
      </c>
      <c r="E60" s="139" t="s">
        <v>62</v>
      </c>
    </row>
    <row r="61" spans="1:6" s="185" customFormat="1" ht="13.5" customHeight="1">
      <c r="A61" s="123">
        <v>4</v>
      </c>
      <c r="B61" s="137" t="s">
        <v>391</v>
      </c>
      <c r="C61" s="137"/>
      <c r="D61" s="139" t="s">
        <v>62</v>
      </c>
      <c r="E61" s="139" t="s">
        <v>62</v>
      </c>
    </row>
    <row r="62" spans="1:6" s="185" customFormat="1" ht="13.5" customHeight="1">
      <c r="A62" s="123">
        <v>3</v>
      </c>
      <c r="B62" s="128" t="s">
        <v>229</v>
      </c>
      <c r="C62" s="186" t="s">
        <v>383</v>
      </c>
      <c r="D62" s="130"/>
      <c r="E62" s="130"/>
    </row>
    <row r="63" spans="1:6" s="182" customFormat="1" ht="13.5" customHeight="1">
      <c r="A63" s="123">
        <v>4</v>
      </c>
      <c r="B63" s="131" t="s">
        <v>234</v>
      </c>
      <c r="C63" s="132"/>
      <c r="D63" s="133"/>
      <c r="E63" s="133"/>
    </row>
    <row r="64" spans="1:6" s="182" customFormat="1" ht="15.75" customHeight="1">
      <c r="A64" s="123">
        <v>5</v>
      </c>
      <c r="B64" s="134" t="s">
        <v>396</v>
      </c>
      <c r="C64" s="135" t="s">
        <v>597</v>
      </c>
      <c r="D64" s="231" t="s">
        <v>60</v>
      </c>
      <c r="E64" s="136" t="s">
        <v>58</v>
      </c>
    </row>
    <row r="65" spans="1:5" s="183" customFormat="1" ht="13.5" customHeight="1">
      <c r="A65" s="123">
        <v>3</v>
      </c>
      <c r="B65" s="128" t="s">
        <v>397</v>
      </c>
      <c r="C65" s="129"/>
      <c r="D65" s="130"/>
      <c r="E65" s="130"/>
    </row>
    <row r="66" spans="1:5" s="182" customFormat="1" ht="13.5" customHeight="1">
      <c r="A66" s="123">
        <v>4</v>
      </c>
      <c r="B66" s="137" t="s">
        <v>598</v>
      </c>
      <c r="C66" s="161"/>
      <c r="D66" s="139" t="s">
        <v>60</v>
      </c>
      <c r="E66" s="139" t="s">
        <v>60</v>
      </c>
    </row>
    <row r="67" spans="1:5" s="182" customFormat="1" ht="13.5" customHeight="1">
      <c r="A67" s="123">
        <v>4</v>
      </c>
      <c r="B67" s="137" t="s">
        <v>599</v>
      </c>
      <c r="C67" s="161"/>
      <c r="D67" s="139" t="s">
        <v>60</v>
      </c>
      <c r="E67" s="139" t="s">
        <v>60</v>
      </c>
    </row>
    <row r="68" spans="1:5" s="185" customFormat="1" ht="13.5" customHeight="1">
      <c r="A68" s="123">
        <v>4</v>
      </c>
      <c r="B68" s="137" t="s">
        <v>600</v>
      </c>
      <c r="C68" s="161"/>
      <c r="D68" s="139" t="s">
        <v>60</v>
      </c>
      <c r="E68" s="139" t="s">
        <v>62</v>
      </c>
    </row>
    <row r="69" spans="1:5" s="185" customFormat="1" ht="13.5" customHeight="1">
      <c r="A69" s="123">
        <v>3</v>
      </c>
      <c r="B69" s="234" t="s">
        <v>236</v>
      </c>
      <c r="C69" s="235"/>
      <c r="D69" s="130"/>
      <c r="E69" s="130"/>
    </row>
    <row r="70" spans="1:5" s="185" customFormat="1" ht="13.5" customHeight="1">
      <c r="A70" s="123">
        <v>4</v>
      </c>
      <c r="B70" s="236" t="s">
        <v>238</v>
      </c>
      <c r="C70" s="219"/>
      <c r="D70" s="139" t="s">
        <v>60</v>
      </c>
      <c r="E70" s="139" t="s">
        <v>60</v>
      </c>
    </row>
    <row r="71" spans="1:5" s="185" customFormat="1" ht="13.5" customHeight="1">
      <c r="A71" s="123">
        <v>4</v>
      </c>
      <c r="B71" s="218" t="s">
        <v>239</v>
      </c>
      <c r="C71" s="219" t="s">
        <v>383</v>
      </c>
      <c r="D71" s="139"/>
      <c r="E71" s="139"/>
    </row>
    <row r="72" spans="1:5" s="185" customFormat="1" ht="13.5" customHeight="1">
      <c r="A72" s="123">
        <v>5</v>
      </c>
      <c r="B72" s="216" t="s">
        <v>241</v>
      </c>
      <c r="C72" s="217"/>
      <c r="D72" s="144" t="s">
        <v>60</v>
      </c>
      <c r="E72" s="144" t="s">
        <v>60</v>
      </c>
    </row>
    <row r="73" spans="1:5" s="185" customFormat="1" ht="13.5" customHeight="1">
      <c r="A73" s="123">
        <v>5</v>
      </c>
      <c r="B73" s="216" t="s">
        <v>242</v>
      </c>
      <c r="C73" s="217"/>
      <c r="D73" s="144" t="s">
        <v>60</v>
      </c>
      <c r="E73" s="144" t="s">
        <v>60</v>
      </c>
    </row>
    <row r="74" spans="1:5" s="185" customFormat="1" ht="13.5" customHeight="1">
      <c r="A74" s="123">
        <v>5</v>
      </c>
      <c r="B74" s="216" t="s">
        <v>243</v>
      </c>
      <c r="C74" s="217"/>
      <c r="D74" s="144" t="s">
        <v>60</v>
      </c>
      <c r="E74" s="144" t="s">
        <v>60</v>
      </c>
    </row>
    <row r="75" spans="1:5" s="185" customFormat="1" ht="13.5" customHeight="1">
      <c r="A75" s="123">
        <v>4</v>
      </c>
      <c r="B75" s="218" t="s">
        <v>244</v>
      </c>
      <c r="C75" s="219" t="s">
        <v>383</v>
      </c>
      <c r="D75" s="139"/>
      <c r="E75" s="139"/>
    </row>
    <row r="76" spans="1:5" s="185" customFormat="1" ht="13.5" customHeight="1">
      <c r="A76" s="123">
        <v>5</v>
      </c>
      <c r="B76" s="216" t="s">
        <v>245</v>
      </c>
      <c r="C76" s="217"/>
      <c r="D76" s="144" t="s">
        <v>60</v>
      </c>
      <c r="E76" s="144" t="s">
        <v>60</v>
      </c>
    </row>
    <row r="77" spans="1:5" s="185" customFormat="1" ht="13.5" customHeight="1">
      <c r="A77" s="123">
        <v>5</v>
      </c>
      <c r="B77" s="216" t="s">
        <v>246</v>
      </c>
      <c r="C77" s="217"/>
      <c r="D77" s="144" t="s">
        <v>60</v>
      </c>
      <c r="E77" s="144" t="s">
        <v>60</v>
      </c>
    </row>
    <row r="78" spans="1:5" s="185" customFormat="1" ht="13.5" customHeight="1">
      <c r="A78" s="123">
        <v>5</v>
      </c>
      <c r="B78" s="216" t="s">
        <v>247</v>
      </c>
      <c r="C78" s="217"/>
      <c r="D78" s="144" t="s">
        <v>60</v>
      </c>
      <c r="E78" s="144" t="s">
        <v>60</v>
      </c>
    </row>
    <row r="79" spans="1:5" s="185" customFormat="1" ht="13.5" customHeight="1">
      <c r="A79" s="123">
        <v>5</v>
      </c>
      <c r="B79" s="216" t="s">
        <v>248</v>
      </c>
      <c r="C79" s="217"/>
      <c r="D79" s="144" t="s">
        <v>60</v>
      </c>
      <c r="E79" s="144" t="s">
        <v>60</v>
      </c>
    </row>
    <row r="80" spans="1:5" s="185" customFormat="1" ht="13.5" customHeight="1">
      <c r="A80" s="123">
        <v>5</v>
      </c>
      <c r="B80" s="216" t="s">
        <v>249</v>
      </c>
      <c r="C80" s="217"/>
      <c r="D80" s="144" t="s">
        <v>60</v>
      </c>
      <c r="E80" s="144" t="s">
        <v>60</v>
      </c>
    </row>
    <row r="81" spans="1:6" s="185" customFormat="1" ht="13.5" customHeight="1">
      <c r="A81" s="123">
        <v>5</v>
      </c>
      <c r="B81" s="216" t="s">
        <v>250</v>
      </c>
      <c r="C81" s="217"/>
      <c r="D81" s="144" t="s">
        <v>60</v>
      </c>
      <c r="E81" s="144" t="s">
        <v>60</v>
      </c>
    </row>
    <row r="82" spans="1:6" s="185" customFormat="1" ht="13.5" customHeight="1">
      <c r="A82" s="123">
        <v>4</v>
      </c>
      <c r="B82" s="218" t="s">
        <v>251</v>
      </c>
      <c r="C82" s="219" t="s">
        <v>383</v>
      </c>
      <c r="D82" s="139"/>
      <c r="E82" s="139"/>
    </row>
    <row r="83" spans="1:6" s="185" customFormat="1" ht="13.5" customHeight="1">
      <c r="A83" s="123">
        <v>5</v>
      </c>
      <c r="B83" s="216" t="s">
        <v>252</v>
      </c>
      <c r="C83" s="217"/>
      <c r="D83" s="144" t="s">
        <v>60</v>
      </c>
      <c r="E83" s="144" t="s">
        <v>60</v>
      </c>
    </row>
    <row r="84" spans="1:6" s="185" customFormat="1" ht="13.5" customHeight="1">
      <c r="A84" s="123">
        <v>5</v>
      </c>
      <c r="B84" s="216" t="s">
        <v>253</v>
      </c>
      <c r="C84" s="217"/>
      <c r="D84" s="144" t="s">
        <v>60</v>
      </c>
      <c r="E84" s="144" t="s">
        <v>60</v>
      </c>
    </row>
    <row r="85" spans="1:6" s="185" customFormat="1" ht="13.5" customHeight="1">
      <c r="A85" s="123">
        <v>5</v>
      </c>
      <c r="B85" s="216" t="s">
        <v>254</v>
      </c>
      <c r="C85" s="217"/>
      <c r="D85" s="144" t="s">
        <v>60</v>
      </c>
      <c r="E85" s="144" t="s">
        <v>60</v>
      </c>
    </row>
    <row r="86" spans="1:6" s="185" customFormat="1" ht="13.5" customHeight="1">
      <c r="A86" s="123">
        <v>5</v>
      </c>
      <c r="B86" s="216" t="s">
        <v>255</v>
      </c>
      <c r="C86" s="217"/>
      <c r="D86" s="144" t="s">
        <v>60</v>
      </c>
      <c r="E86" s="144" t="s">
        <v>60</v>
      </c>
    </row>
    <row r="87" spans="1:6" s="185" customFormat="1" ht="13.5" customHeight="1">
      <c r="A87" s="123">
        <v>4</v>
      </c>
      <c r="B87" s="218" t="s">
        <v>256</v>
      </c>
      <c r="C87" s="220"/>
      <c r="D87" s="139"/>
      <c r="E87" s="139"/>
    </row>
    <row r="88" spans="1:6" s="185" customFormat="1" ht="13.5" customHeight="1">
      <c r="A88" s="123">
        <v>5</v>
      </c>
      <c r="B88" s="216" t="s">
        <v>257</v>
      </c>
      <c r="C88" s="221"/>
      <c r="D88" s="144" t="s">
        <v>60</v>
      </c>
      <c r="E88" s="144" t="s">
        <v>60</v>
      </c>
    </row>
    <row r="89" spans="1:6" s="185" customFormat="1" ht="13.5" customHeight="1">
      <c r="A89" s="123">
        <v>5</v>
      </c>
      <c r="B89" s="216" t="s">
        <v>258</v>
      </c>
      <c r="C89" s="221"/>
      <c r="D89" s="144" t="s">
        <v>60</v>
      </c>
      <c r="E89" s="144" t="s">
        <v>60</v>
      </c>
    </row>
    <row r="90" spans="1:6" s="185" customFormat="1" ht="13.5" customHeight="1">
      <c r="A90" s="123">
        <v>4</v>
      </c>
      <c r="B90" s="218" t="s">
        <v>259</v>
      </c>
      <c r="C90" s="219" t="s">
        <v>383</v>
      </c>
      <c r="D90" s="139"/>
      <c r="E90" s="139"/>
    </row>
    <row r="91" spans="1:6" s="185" customFormat="1" ht="13.5" customHeight="1">
      <c r="A91" s="123">
        <v>5</v>
      </c>
      <c r="B91" s="222" t="s">
        <v>400</v>
      </c>
      <c r="C91" s="221"/>
      <c r="D91" s="144" t="s">
        <v>60</v>
      </c>
      <c r="E91" s="144" t="s">
        <v>60</v>
      </c>
    </row>
    <row r="92" spans="1:6" s="182" customFormat="1" ht="13.5" customHeight="1">
      <c r="A92" s="123">
        <v>5</v>
      </c>
      <c r="B92" s="216" t="s">
        <v>261</v>
      </c>
      <c r="C92" s="221"/>
      <c r="D92" s="144" t="s">
        <v>60</v>
      </c>
      <c r="E92" s="144" t="s">
        <v>60</v>
      </c>
      <c r="F92" s="185"/>
    </row>
    <row r="93" spans="1:6" s="182" customFormat="1" ht="13.5" customHeight="1">
      <c r="A93" s="123">
        <v>5</v>
      </c>
      <c r="B93" s="216" t="s">
        <v>262</v>
      </c>
      <c r="C93" s="221"/>
      <c r="D93" s="144" t="s">
        <v>60</v>
      </c>
      <c r="E93" s="144" t="s">
        <v>60</v>
      </c>
      <c r="F93" s="185"/>
    </row>
    <row r="94" spans="1:6" s="182" customFormat="1" ht="13.5" customHeight="1">
      <c r="A94" s="123">
        <v>5</v>
      </c>
      <c r="B94" s="216" t="s">
        <v>263</v>
      </c>
      <c r="C94" s="221"/>
      <c r="D94" s="144" t="s">
        <v>60</v>
      </c>
      <c r="E94" s="144" t="s">
        <v>60</v>
      </c>
      <c r="F94" s="185"/>
    </row>
    <row r="95" spans="1:6" s="182" customFormat="1" ht="13.5" customHeight="1">
      <c r="A95" s="123">
        <v>5</v>
      </c>
      <c r="B95" s="216" t="s">
        <v>264</v>
      </c>
      <c r="C95" s="221"/>
      <c r="D95" s="144" t="s">
        <v>60</v>
      </c>
      <c r="E95" s="144" t="s">
        <v>60</v>
      </c>
      <c r="F95" s="185"/>
    </row>
    <row r="96" spans="1:6" s="182" customFormat="1" ht="13.5" customHeight="1">
      <c r="A96" s="123">
        <v>5</v>
      </c>
      <c r="B96" s="216" t="s">
        <v>265</v>
      </c>
      <c r="C96" s="221"/>
      <c r="D96" s="144" t="s">
        <v>60</v>
      </c>
      <c r="E96" s="144" t="s">
        <v>60</v>
      </c>
      <c r="F96" s="185"/>
    </row>
    <row r="97" spans="1:6" s="182" customFormat="1" ht="13.5" customHeight="1">
      <c r="A97" s="123">
        <v>4</v>
      </c>
      <c r="B97" s="218" t="s">
        <v>266</v>
      </c>
      <c r="C97" s="219" t="s">
        <v>383</v>
      </c>
      <c r="D97" s="139"/>
      <c r="E97" s="139"/>
      <c r="F97" s="185"/>
    </row>
    <row r="98" spans="1:6" s="182" customFormat="1" ht="13.5" customHeight="1">
      <c r="A98" s="123">
        <v>5</v>
      </c>
      <c r="B98" s="216" t="s">
        <v>401</v>
      </c>
      <c r="C98" s="221"/>
      <c r="D98" s="144" t="s">
        <v>60</v>
      </c>
      <c r="E98" s="144" t="s">
        <v>60</v>
      </c>
      <c r="F98" s="185"/>
    </row>
    <row r="99" spans="1:6" s="185" customFormat="1" ht="13.5" customHeight="1">
      <c r="A99" s="123">
        <v>2</v>
      </c>
      <c r="B99" s="126" t="s">
        <v>271</v>
      </c>
      <c r="C99" s="126"/>
      <c r="D99" s="127"/>
      <c r="E99" s="127"/>
    </row>
    <row r="100" spans="1:6" s="182" customFormat="1" ht="13.5" customHeight="1">
      <c r="A100" s="123">
        <v>3</v>
      </c>
      <c r="B100" s="128" t="s">
        <v>272</v>
      </c>
      <c r="C100" s="129"/>
      <c r="D100" s="130"/>
      <c r="E100" s="130"/>
      <c r="F100" s="185"/>
    </row>
    <row r="101" spans="1:6" s="185" customFormat="1" ht="13.5" customHeight="1">
      <c r="A101" s="123">
        <v>4</v>
      </c>
      <c r="B101" s="137" t="s">
        <v>273</v>
      </c>
      <c r="C101" s="138"/>
      <c r="D101" s="139" t="s">
        <v>60</v>
      </c>
      <c r="E101" s="139" t="s">
        <v>62</v>
      </c>
    </row>
    <row r="102" spans="1:6" s="185" customFormat="1" ht="13.5" customHeight="1">
      <c r="A102" s="123">
        <v>4</v>
      </c>
      <c r="B102" s="137" t="s">
        <v>276</v>
      </c>
      <c r="C102" s="138"/>
      <c r="D102" s="139" t="s">
        <v>60</v>
      </c>
      <c r="E102" s="139" t="s">
        <v>60</v>
      </c>
    </row>
    <row r="103" spans="1:6" s="185" customFormat="1" ht="13.5" customHeight="1">
      <c r="A103" s="123">
        <v>4</v>
      </c>
      <c r="B103" s="137" t="s">
        <v>601</v>
      </c>
      <c r="C103" s="138"/>
      <c r="D103" s="139" t="s">
        <v>60</v>
      </c>
      <c r="E103" s="139" t="s">
        <v>58</v>
      </c>
    </row>
    <row r="104" spans="1:6" s="185" customFormat="1" ht="13.5" customHeight="1">
      <c r="A104" s="123">
        <v>2</v>
      </c>
      <c r="B104" s="126" t="s">
        <v>466</v>
      </c>
      <c r="C104" s="126"/>
      <c r="D104" s="127"/>
      <c r="E104" s="127"/>
    </row>
    <row r="105" spans="1:6" s="185" customFormat="1" ht="13.5" customHeight="1">
      <c r="A105" s="123">
        <v>3</v>
      </c>
      <c r="B105" s="128" t="s">
        <v>435</v>
      </c>
      <c r="C105" s="129"/>
      <c r="D105" s="130"/>
      <c r="E105" s="130"/>
    </row>
    <row r="106" spans="1:6" s="182" customFormat="1" ht="13.5" customHeight="1">
      <c r="A106" s="123">
        <v>4</v>
      </c>
      <c r="B106" s="137" t="s">
        <v>602</v>
      </c>
      <c r="C106" s="138" t="s">
        <v>603</v>
      </c>
      <c r="D106" s="139">
        <v>2</v>
      </c>
      <c r="E106" s="139" t="s">
        <v>58</v>
      </c>
    </row>
    <row r="107" spans="1:6" s="182" customFormat="1" ht="13.5" customHeight="1">
      <c r="A107" s="123">
        <v>4</v>
      </c>
      <c r="B107" s="137" t="s">
        <v>604</v>
      </c>
      <c r="C107" s="138" t="s">
        <v>603</v>
      </c>
      <c r="D107" s="139">
        <v>5</v>
      </c>
      <c r="E107" s="139" t="s">
        <v>58</v>
      </c>
      <c r="F107" s="195"/>
    </row>
    <row r="108" spans="1:6" s="185" customFormat="1" ht="13.5" customHeight="1">
      <c r="A108" s="123">
        <v>3</v>
      </c>
      <c r="B108" s="128" t="s">
        <v>459</v>
      </c>
      <c r="C108" s="129"/>
      <c r="D108" s="130"/>
      <c r="E108" s="130"/>
      <c r="F108" s="204"/>
    </row>
    <row r="109" spans="1:6" s="182" customFormat="1" ht="13.5" customHeight="1">
      <c r="A109" s="123">
        <v>4</v>
      </c>
      <c r="B109" s="131" t="s">
        <v>605</v>
      </c>
      <c r="C109" s="138"/>
      <c r="D109" s="139"/>
      <c r="E109" s="139"/>
      <c r="F109" s="204"/>
    </row>
    <row r="110" spans="1:6" s="182" customFormat="1" ht="13.5" customHeight="1">
      <c r="A110" s="123">
        <v>4</v>
      </c>
      <c r="B110" s="216" t="s">
        <v>606</v>
      </c>
      <c r="C110" s="221"/>
      <c r="D110" s="144" t="s">
        <v>58</v>
      </c>
      <c r="E110" s="237">
        <v>250</v>
      </c>
      <c r="F110" s="204"/>
    </row>
    <row r="111" spans="1:6" s="182" customFormat="1" ht="13.5" customHeight="1">
      <c r="A111" s="123">
        <v>4</v>
      </c>
      <c r="B111" s="216" t="s">
        <v>607</v>
      </c>
      <c r="C111" s="221"/>
      <c r="D111" s="144" t="s">
        <v>58</v>
      </c>
      <c r="E111" s="144">
        <f>E110*50%</f>
        <v>125</v>
      </c>
      <c r="F111" s="204"/>
    </row>
    <row r="112" spans="1:6" s="182" customFormat="1" ht="13.5" customHeight="1">
      <c r="A112" s="123">
        <v>4</v>
      </c>
      <c r="B112" s="131" t="s">
        <v>608</v>
      </c>
      <c r="C112" s="138"/>
      <c r="D112" s="139"/>
      <c r="E112" s="139"/>
    </row>
    <row r="113" spans="1:6" s="182" customFormat="1" ht="13.5" customHeight="1">
      <c r="A113" s="123">
        <v>5</v>
      </c>
      <c r="B113" s="157" t="s">
        <v>609</v>
      </c>
      <c r="C113" s="221"/>
      <c r="D113" s="144" t="s">
        <v>58</v>
      </c>
      <c r="E113" s="238">
        <v>0.3</v>
      </c>
      <c r="F113" s="204"/>
    </row>
    <row r="114" spans="1:6" s="182" customFormat="1" ht="13.5" customHeight="1">
      <c r="A114" s="123">
        <v>5</v>
      </c>
      <c r="B114" s="157" t="s">
        <v>610</v>
      </c>
      <c r="C114" s="221"/>
      <c r="D114" s="144" t="s">
        <v>58</v>
      </c>
      <c r="E114" s="238">
        <v>0.5</v>
      </c>
      <c r="F114" s="204"/>
    </row>
    <row r="115" spans="1:6" s="182" customFormat="1" ht="13.5" customHeight="1">
      <c r="A115" s="123">
        <v>5</v>
      </c>
      <c r="B115" s="157" t="s">
        <v>611</v>
      </c>
      <c r="C115" s="221"/>
      <c r="D115" s="144" t="s">
        <v>58</v>
      </c>
      <c r="E115" s="238">
        <v>0.2</v>
      </c>
      <c r="F115" s="204"/>
    </row>
    <row r="116" spans="1:6" s="182" customFormat="1" ht="13.5" customHeight="1">
      <c r="A116" s="123">
        <v>5</v>
      </c>
      <c r="B116" s="157" t="s">
        <v>612</v>
      </c>
      <c r="C116" s="221"/>
      <c r="D116" s="144" t="s">
        <v>58</v>
      </c>
      <c r="E116" s="238">
        <v>0</v>
      </c>
      <c r="F116" s="204"/>
    </row>
    <row r="117" spans="1:6" s="182" customFormat="1" ht="13.5" customHeight="1">
      <c r="A117" s="123">
        <v>5</v>
      </c>
      <c r="B117" s="157" t="s">
        <v>613</v>
      </c>
      <c r="C117" s="221"/>
      <c r="D117" s="144" t="s">
        <v>58</v>
      </c>
      <c r="E117" s="239">
        <v>0</v>
      </c>
      <c r="F117" s="204"/>
    </row>
    <row r="118" spans="1:6" s="182" customFormat="1" ht="13.5" customHeight="1">
      <c r="A118" s="123">
        <v>5</v>
      </c>
      <c r="B118" s="157" t="s">
        <v>614</v>
      </c>
      <c r="C118" s="221"/>
      <c r="D118" s="144" t="s">
        <v>58</v>
      </c>
      <c r="E118" s="239">
        <v>0</v>
      </c>
      <c r="F118" s="204"/>
    </row>
    <row r="119" spans="1:6" s="182" customFormat="1" ht="13.5" customHeight="1">
      <c r="A119" s="123">
        <v>5</v>
      </c>
      <c r="B119" s="157" t="s">
        <v>615</v>
      </c>
      <c r="C119" s="221"/>
      <c r="D119" s="144" t="s">
        <v>58</v>
      </c>
      <c r="E119" s="239">
        <v>0</v>
      </c>
      <c r="F119" s="204"/>
    </row>
    <row r="120" spans="1:6" s="182" customFormat="1" ht="13.5" customHeight="1">
      <c r="A120" s="123">
        <v>3</v>
      </c>
      <c r="B120" s="128" t="s">
        <v>283</v>
      </c>
      <c r="C120" s="129"/>
      <c r="D120" s="130"/>
      <c r="E120" s="130"/>
      <c r="F120" s="204"/>
    </row>
    <row r="121" spans="1:6" s="182" customFormat="1" ht="13.5" customHeight="1">
      <c r="A121" s="123">
        <v>4</v>
      </c>
      <c r="B121" s="240" t="s">
        <v>284</v>
      </c>
      <c r="C121" s="241"/>
      <c r="D121" s="242" t="s">
        <v>60</v>
      </c>
      <c r="E121" s="242" t="s">
        <v>60</v>
      </c>
      <c r="F121" s="204"/>
    </row>
    <row r="122" spans="1:6" s="182" customFormat="1" ht="13.5" customHeight="1">
      <c r="A122" s="123">
        <v>4</v>
      </c>
      <c r="B122" s="243" t="s">
        <v>474</v>
      </c>
      <c r="C122" s="244"/>
      <c r="D122" s="245" t="s">
        <v>62</v>
      </c>
      <c r="E122" s="245" t="s">
        <v>62</v>
      </c>
      <c r="F122" s="204"/>
    </row>
    <row r="123" spans="1:6" s="185" customFormat="1" ht="13.5" customHeight="1">
      <c r="A123" s="123">
        <v>2</v>
      </c>
      <c r="B123" s="126" t="s">
        <v>279</v>
      </c>
      <c r="C123" s="126"/>
      <c r="D123" s="127"/>
      <c r="E123" s="127"/>
    </row>
    <row r="124" spans="1:6" s="193" customFormat="1" ht="13.5" customHeight="1">
      <c r="A124" s="123">
        <v>3</v>
      </c>
      <c r="B124" s="128" t="s">
        <v>280</v>
      </c>
      <c r="C124" s="129"/>
      <c r="D124" s="130"/>
      <c r="E124" s="130"/>
    </row>
    <row r="125" spans="1:6" s="182" customFormat="1" ht="13.5" customHeight="1">
      <c r="A125" s="123">
        <v>4</v>
      </c>
      <c r="B125" s="149" t="s">
        <v>471</v>
      </c>
      <c r="C125" s="150" t="s">
        <v>472</v>
      </c>
      <c r="D125" s="246" t="s">
        <v>60</v>
      </c>
      <c r="E125" s="246" t="s">
        <v>60</v>
      </c>
    </row>
    <row r="126" spans="1:6" s="194" customFormat="1" ht="13.5" customHeight="1">
      <c r="A126" s="123">
        <v>4</v>
      </c>
      <c r="B126" s="149" t="s">
        <v>473</v>
      </c>
      <c r="C126" s="150" t="s">
        <v>472</v>
      </c>
      <c r="D126" s="246" t="s">
        <v>60</v>
      </c>
      <c r="E126" s="246" t="s">
        <v>60</v>
      </c>
    </row>
    <row r="127" spans="1:6" s="194" customFormat="1" ht="13.5" customHeight="1">
      <c r="A127" s="123">
        <v>1</v>
      </c>
      <c r="B127" s="124" t="s">
        <v>26</v>
      </c>
      <c r="C127" s="124"/>
      <c r="D127" s="125"/>
      <c r="E127" s="125"/>
    </row>
    <row r="128" spans="1:6" s="194" customFormat="1" ht="13.5" customHeight="1">
      <c r="A128" s="123">
        <v>2</v>
      </c>
      <c r="B128" s="126" t="s">
        <v>285</v>
      </c>
      <c r="C128" s="126" t="s">
        <v>404</v>
      </c>
      <c r="D128" s="127"/>
      <c r="E128" s="127"/>
    </row>
    <row r="129" spans="1:5" s="194" customFormat="1" ht="13.5" customHeight="1">
      <c r="A129" s="123">
        <v>3</v>
      </c>
      <c r="B129" s="128" t="s">
        <v>287</v>
      </c>
      <c r="C129" s="129"/>
      <c r="D129" s="130"/>
      <c r="E129" s="130"/>
    </row>
    <row r="130" spans="1:5" s="196" customFormat="1" ht="13.5" customHeight="1">
      <c r="A130" s="123">
        <v>4</v>
      </c>
      <c r="B130" s="149" t="s">
        <v>288</v>
      </c>
      <c r="C130" s="247"/>
      <c r="D130" s="151" t="s">
        <v>60</v>
      </c>
      <c r="E130" s="151" t="s">
        <v>60</v>
      </c>
    </row>
    <row r="131" spans="1:5" s="194" customFormat="1" ht="13.5" customHeight="1">
      <c r="A131" s="123">
        <v>4</v>
      </c>
      <c r="B131" s="149" t="s">
        <v>289</v>
      </c>
      <c r="C131" s="150"/>
      <c r="D131" s="151" t="s">
        <v>60</v>
      </c>
      <c r="E131" s="151" t="s">
        <v>60</v>
      </c>
    </row>
    <row r="132" spans="1:5" s="194" customFormat="1" ht="13.5" customHeight="1">
      <c r="A132" s="123">
        <v>4</v>
      </c>
      <c r="B132" s="149" t="s">
        <v>290</v>
      </c>
      <c r="C132" s="150"/>
      <c r="D132" s="151" t="s">
        <v>60</v>
      </c>
      <c r="E132" s="151" t="s">
        <v>60</v>
      </c>
    </row>
    <row r="133" spans="1:5" s="194" customFormat="1" ht="13.5" customHeight="1">
      <c r="A133" s="123">
        <v>4</v>
      </c>
      <c r="B133" s="149" t="s">
        <v>291</v>
      </c>
      <c r="C133" s="150"/>
      <c r="D133" s="151" t="s">
        <v>60</v>
      </c>
      <c r="E133" s="151" t="s">
        <v>60</v>
      </c>
    </row>
    <row r="134" spans="1:5" s="194" customFormat="1" ht="13.5" customHeight="1">
      <c r="A134" s="123">
        <v>4</v>
      </c>
      <c r="B134" s="149" t="s">
        <v>292</v>
      </c>
      <c r="C134" s="150"/>
      <c r="D134" s="151" t="s">
        <v>60</v>
      </c>
      <c r="E134" s="151" t="s">
        <v>60</v>
      </c>
    </row>
    <row r="135" spans="1:5" s="194" customFormat="1" ht="13.5" customHeight="1">
      <c r="A135" s="123">
        <v>4</v>
      </c>
      <c r="B135" s="149" t="s">
        <v>293</v>
      </c>
      <c r="C135" s="150"/>
      <c r="D135" s="151" t="s">
        <v>60</v>
      </c>
      <c r="E135" s="151" t="s">
        <v>60</v>
      </c>
    </row>
    <row r="136" spans="1:5" s="194" customFormat="1" ht="13.5" customHeight="1">
      <c r="A136" s="123">
        <v>3</v>
      </c>
      <c r="B136" s="128" t="s">
        <v>294</v>
      </c>
      <c r="C136" s="129"/>
      <c r="D136" s="130"/>
      <c r="E136" s="130"/>
    </row>
    <row r="137" spans="1:5" s="196" customFormat="1" ht="13.5" customHeight="1">
      <c r="A137" s="123">
        <v>4</v>
      </c>
      <c r="B137" s="149" t="s">
        <v>295</v>
      </c>
      <c r="C137" s="150"/>
      <c r="D137" s="151" t="s">
        <v>60</v>
      </c>
      <c r="E137" s="151" t="s">
        <v>60</v>
      </c>
    </row>
    <row r="138" spans="1:5" s="194" customFormat="1" ht="13.5" customHeight="1">
      <c r="A138" s="123">
        <v>4</v>
      </c>
      <c r="B138" s="149" t="s">
        <v>296</v>
      </c>
      <c r="C138" s="150"/>
      <c r="D138" s="151" t="s">
        <v>60</v>
      </c>
      <c r="E138" s="151" t="s">
        <v>60</v>
      </c>
    </row>
    <row r="139" spans="1:5" s="194" customFormat="1" ht="13.5" customHeight="1">
      <c r="A139" s="123">
        <v>4</v>
      </c>
      <c r="B139" s="149" t="s">
        <v>297</v>
      </c>
      <c r="C139" s="150"/>
      <c r="D139" s="151" t="s">
        <v>60</v>
      </c>
      <c r="E139" s="151" t="s">
        <v>60</v>
      </c>
    </row>
    <row r="140" spans="1:5" s="194" customFormat="1" ht="13.5" customHeight="1">
      <c r="A140" s="123">
        <v>4</v>
      </c>
      <c r="B140" s="149" t="s">
        <v>298</v>
      </c>
      <c r="C140" s="150"/>
      <c r="D140" s="151" t="s">
        <v>60</v>
      </c>
      <c r="E140" s="151" t="s">
        <v>60</v>
      </c>
    </row>
    <row r="141" spans="1:5" s="194" customFormat="1" ht="13.5" customHeight="1">
      <c r="A141" s="123">
        <v>4</v>
      </c>
      <c r="B141" s="149" t="s">
        <v>299</v>
      </c>
      <c r="C141" s="150"/>
      <c r="D141" s="151" t="s">
        <v>60</v>
      </c>
      <c r="E141" s="151" t="s">
        <v>60</v>
      </c>
    </row>
    <row r="142" spans="1:5" s="194" customFormat="1" ht="13.5" customHeight="1">
      <c r="A142" s="123">
        <v>4</v>
      </c>
      <c r="B142" s="149" t="s">
        <v>300</v>
      </c>
      <c r="C142" s="150"/>
      <c r="D142" s="151" t="s">
        <v>60</v>
      </c>
      <c r="E142" s="151" t="s">
        <v>60</v>
      </c>
    </row>
    <row r="143" spans="1:5" s="194" customFormat="1" ht="13.5" customHeight="1">
      <c r="A143" s="123">
        <v>4</v>
      </c>
      <c r="B143" s="149" t="s">
        <v>301</v>
      </c>
      <c r="C143" s="150"/>
      <c r="D143" s="151" t="s">
        <v>60</v>
      </c>
      <c r="E143" s="151" t="s">
        <v>60</v>
      </c>
    </row>
    <row r="144" spans="1:5" s="194" customFormat="1" ht="13.5" customHeight="1">
      <c r="A144" s="123">
        <v>3</v>
      </c>
      <c r="B144" s="128" t="s">
        <v>302</v>
      </c>
      <c r="C144" s="129"/>
      <c r="D144" s="130"/>
      <c r="E144" s="130"/>
    </row>
    <row r="145" spans="1:6" s="196" customFormat="1" ht="13.5" customHeight="1">
      <c r="A145" s="123">
        <v>4</v>
      </c>
      <c r="B145" s="149" t="s">
        <v>303</v>
      </c>
      <c r="C145" s="150"/>
      <c r="D145" s="151" t="s">
        <v>60</v>
      </c>
      <c r="E145" s="151" t="s">
        <v>60</v>
      </c>
    </row>
    <row r="146" spans="1:6" s="194" customFormat="1" ht="13.5" customHeight="1">
      <c r="A146" s="123">
        <v>4</v>
      </c>
      <c r="B146" s="149" t="s">
        <v>304</v>
      </c>
      <c r="C146" s="150"/>
      <c r="D146" s="151" t="s">
        <v>60</v>
      </c>
      <c r="E146" s="151" t="s">
        <v>60</v>
      </c>
    </row>
    <row r="147" spans="1:6" s="194" customFormat="1" ht="13.5" customHeight="1">
      <c r="A147" s="123">
        <v>4</v>
      </c>
      <c r="B147" s="149" t="s">
        <v>305</v>
      </c>
      <c r="C147" s="150"/>
      <c r="D147" s="151" t="s">
        <v>60</v>
      </c>
      <c r="E147" s="151" t="s">
        <v>60</v>
      </c>
    </row>
    <row r="148" spans="1:6" s="194" customFormat="1" ht="13.5" customHeight="1">
      <c r="A148" s="123">
        <v>4</v>
      </c>
      <c r="B148" s="149" t="s">
        <v>306</v>
      </c>
      <c r="C148" s="150"/>
      <c r="D148" s="151" t="s">
        <v>60</v>
      </c>
      <c r="E148" s="151" t="s">
        <v>60</v>
      </c>
    </row>
    <row r="149" spans="1:6" s="194" customFormat="1" ht="13.5" customHeight="1">
      <c r="A149" s="123">
        <v>4</v>
      </c>
      <c r="B149" s="149" t="s">
        <v>307</v>
      </c>
      <c r="C149" s="150"/>
      <c r="D149" s="151" t="s">
        <v>60</v>
      </c>
      <c r="E149" s="151" t="s">
        <v>60</v>
      </c>
    </row>
    <row r="150" spans="1:6" s="194" customFormat="1" ht="13.5" customHeight="1">
      <c r="A150" s="123">
        <v>4</v>
      </c>
      <c r="B150" s="149" t="s">
        <v>308</v>
      </c>
      <c r="C150" s="150"/>
      <c r="D150" s="151" t="s">
        <v>62</v>
      </c>
      <c r="E150" s="151" t="s">
        <v>62</v>
      </c>
    </row>
    <row r="151" spans="1:6" s="194" customFormat="1" ht="13.5" customHeight="1">
      <c r="A151" s="123">
        <v>4</v>
      </c>
      <c r="B151" s="149" t="s">
        <v>310</v>
      </c>
      <c r="C151" s="150"/>
      <c r="D151" s="151" t="s">
        <v>60</v>
      </c>
      <c r="E151" s="151" t="s">
        <v>60</v>
      </c>
    </row>
    <row r="152" spans="1:6" s="194" customFormat="1" ht="13.5" customHeight="1">
      <c r="A152" s="123">
        <v>4</v>
      </c>
      <c r="B152" s="149" t="s">
        <v>311</v>
      </c>
      <c r="C152" s="150"/>
      <c r="D152" s="151" t="s">
        <v>60</v>
      </c>
      <c r="E152" s="151" t="s">
        <v>60</v>
      </c>
    </row>
    <row r="153" spans="1:6" s="194" customFormat="1" ht="13.5" customHeight="1">
      <c r="A153" s="123">
        <v>3</v>
      </c>
      <c r="B153" s="128" t="s">
        <v>312</v>
      </c>
      <c r="C153" s="129"/>
      <c r="D153" s="130"/>
      <c r="E153" s="130"/>
    </row>
    <row r="154" spans="1:6" s="196" customFormat="1" ht="13.5" customHeight="1">
      <c r="A154" s="123">
        <v>4</v>
      </c>
      <c r="B154" s="149" t="s">
        <v>313</v>
      </c>
      <c r="C154" s="150"/>
      <c r="D154" s="151" t="s">
        <v>60</v>
      </c>
      <c r="E154" s="151" t="s">
        <v>60</v>
      </c>
      <c r="F154" s="248"/>
    </row>
    <row r="155" spans="1:6" s="194" customFormat="1" ht="13.5" customHeight="1">
      <c r="A155" s="123">
        <v>4</v>
      </c>
      <c r="B155" s="149" t="s">
        <v>314</v>
      </c>
      <c r="C155" s="150"/>
      <c r="D155" s="151" t="s">
        <v>60</v>
      </c>
      <c r="E155" s="151" t="s">
        <v>60</v>
      </c>
      <c r="F155" s="248"/>
    </row>
    <row r="156" spans="1:6" s="194" customFormat="1" ht="13.5" customHeight="1">
      <c r="A156" s="123">
        <v>4</v>
      </c>
      <c r="B156" s="149" t="s">
        <v>315</v>
      </c>
      <c r="C156" s="150"/>
      <c r="D156" s="151" t="s">
        <v>60</v>
      </c>
      <c r="E156" s="151" t="s">
        <v>60</v>
      </c>
      <c r="F156" s="248"/>
    </row>
    <row r="157" spans="1:6" s="194" customFormat="1" ht="13.5" customHeight="1">
      <c r="A157" s="123">
        <v>2</v>
      </c>
      <c r="B157" s="126" t="s">
        <v>316</v>
      </c>
      <c r="C157" s="126"/>
      <c r="D157" s="127"/>
      <c r="E157" s="127"/>
    </row>
    <row r="158" spans="1:6" s="182" customFormat="1" ht="13.5" customHeight="1">
      <c r="A158" s="123">
        <v>3</v>
      </c>
      <c r="B158" s="212" t="s">
        <v>616</v>
      </c>
      <c r="C158" s="212" t="s">
        <v>617</v>
      </c>
      <c r="D158" s="140" t="s">
        <v>60</v>
      </c>
      <c r="E158" s="140" t="s">
        <v>62</v>
      </c>
    </row>
    <row r="159" spans="1:6" s="194" customFormat="1" ht="13.5" customHeight="1">
      <c r="A159" s="123">
        <v>2</v>
      </c>
      <c r="B159" s="126" t="s">
        <v>414</v>
      </c>
      <c r="C159" s="126"/>
      <c r="D159" s="127"/>
      <c r="E159" s="127"/>
    </row>
    <row r="160" spans="1:6" s="182" customFormat="1" ht="13.5" customHeight="1">
      <c r="A160" s="123">
        <v>3</v>
      </c>
      <c r="B160" s="128" t="s">
        <v>272</v>
      </c>
      <c r="C160" s="249"/>
      <c r="D160" s="130"/>
      <c r="E160" s="130"/>
    </row>
    <row r="161" spans="1:6" s="182" customFormat="1" ht="13.5" customHeight="1">
      <c r="A161" s="123">
        <v>4</v>
      </c>
      <c r="B161" s="149" t="s">
        <v>415</v>
      </c>
      <c r="C161" s="150"/>
      <c r="D161" s="151" t="s">
        <v>60</v>
      </c>
      <c r="E161" s="151" t="s">
        <v>60</v>
      </c>
    </row>
    <row r="162" spans="1:6" s="194" customFormat="1" ht="13.5" customHeight="1">
      <c r="A162" s="123">
        <v>4</v>
      </c>
      <c r="B162" s="149" t="s">
        <v>416</v>
      </c>
      <c r="C162" s="150"/>
      <c r="D162" s="151" t="s">
        <v>60</v>
      </c>
      <c r="E162" s="151" t="s">
        <v>60</v>
      </c>
    </row>
    <row r="163" spans="1:6" s="194" customFormat="1" ht="13.5" customHeight="1">
      <c r="A163" s="123">
        <v>4</v>
      </c>
      <c r="B163" s="149" t="s">
        <v>618</v>
      </c>
      <c r="C163" s="150" t="s">
        <v>619</v>
      </c>
      <c r="D163" s="151" t="s">
        <v>60</v>
      </c>
      <c r="E163" s="151" t="s">
        <v>60</v>
      </c>
    </row>
    <row r="164" spans="1:6" s="194" customFormat="1" ht="13.5" customHeight="1">
      <c r="A164" s="123">
        <v>3</v>
      </c>
      <c r="B164" s="128" t="s">
        <v>317</v>
      </c>
      <c r="C164" s="129"/>
      <c r="D164" s="130"/>
      <c r="E164" s="130"/>
    </row>
    <row r="165" spans="1:6" s="194" customFormat="1" ht="13.5" customHeight="1">
      <c r="A165" s="123">
        <v>4</v>
      </c>
      <c r="B165" s="149" t="s">
        <v>318</v>
      </c>
      <c r="C165" s="150"/>
      <c r="D165" s="151" t="str">
        <f t="shared" ref="D165:E165" si="0">IF(iOC_Purpose="Benchmark","n/a","enthalten")</f>
        <v>enthalten</v>
      </c>
      <c r="E165" s="151" t="str">
        <f t="shared" si="0"/>
        <v>enthalten</v>
      </c>
    </row>
    <row r="166" spans="1:6" s="182" customFormat="1" ht="13.5" customHeight="1">
      <c r="A166" s="123">
        <v>2</v>
      </c>
      <c r="B166" s="126" t="s">
        <v>320</v>
      </c>
      <c r="C166" s="126"/>
      <c r="D166" s="127"/>
      <c r="E166" s="127"/>
    </row>
    <row r="167" spans="1:6" s="182" customFormat="1" ht="13.5" customHeight="1">
      <c r="A167" s="123">
        <v>3</v>
      </c>
      <c r="B167" s="128" t="s">
        <v>477</v>
      </c>
      <c r="C167" s="129"/>
      <c r="D167" s="130"/>
      <c r="E167" s="130"/>
    </row>
    <row r="168" spans="1:6" s="182" customFormat="1" ht="13.5" customHeight="1">
      <c r="A168" s="123">
        <v>4</v>
      </c>
      <c r="B168" s="137" t="s">
        <v>620</v>
      </c>
      <c r="C168" s="138"/>
      <c r="D168" s="139" t="s">
        <v>62</v>
      </c>
      <c r="E168" s="139" t="s">
        <v>62</v>
      </c>
    </row>
    <row r="169" spans="1:6" s="182" customFormat="1" ht="13.5" customHeight="1">
      <c r="A169" s="123">
        <v>4</v>
      </c>
      <c r="B169" s="137" t="s">
        <v>621</v>
      </c>
      <c r="C169" s="138"/>
      <c r="D169" s="139" t="s">
        <v>62</v>
      </c>
      <c r="E169" s="139" t="s">
        <v>62</v>
      </c>
    </row>
    <row r="170" spans="1:6" s="182" customFormat="1" ht="13.5" customHeight="1">
      <c r="A170" s="123">
        <v>4</v>
      </c>
      <c r="B170" s="137" t="s">
        <v>65</v>
      </c>
      <c r="C170" s="150" t="s">
        <v>472</v>
      </c>
      <c r="D170" s="246" t="s">
        <v>60</v>
      </c>
      <c r="E170" s="246" t="s">
        <v>60</v>
      </c>
    </row>
    <row r="171" spans="1:6" s="182" customFormat="1" ht="13.5" customHeight="1">
      <c r="A171" s="123">
        <v>4</v>
      </c>
      <c r="B171" s="137" t="s">
        <v>481</v>
      </c>
      <c r="C171" s="150" t="s">
        <v>472</v>
      </c>
      <c r="D171" s="246" t="s">
        <v>60</v>
      </c>
      <c r="E171" s="246" t="s">
        <v>60</v>
      </c>
    </row>
    <row r="172" spans="1:6" s="182" customFormat="1" ht="13.5" customHeight="1">
      <c r="A172" s="123">
        <v>3</v>
      </c>
      <c r="B172" s="128" t="s">
        <v>321</v>
      </c>
      <c r="C172" s="129"/>
      <c r="D172" s="130"/>
      <c r="E172" s="130"/>
    </row>
    <row r="173" spans="1:6" s="193" customFormat="1" ht="13.5" customHeight="1">
      <c r="A173" s="123">
        <v>4</v>
      </c>
      <c r="B173" s="131" t="s">
        <v>322</v>
      </c>
      <c r="C173" s="132"/>
      <c r="D173" s="133"/>
      <c r="E173" s="133"/>
      <c r="F173" s="182"/>
    </row>
    <row r="174" spans="1:6" s="193" customFormat="1" ht="73.5" customHeight="1">
      <c r="A174" s="250">
        <v>5</v>
      </c>
      <c r="B174" s="157" t="s">
        <v>323</v>
      </c>
      <c r="C174" s="158" t="s">
        <v>423</v>
      </c>
      <c r="D174" s="144" t="s">
        <v>324</v>
      </c>
      <c r="E174" s="144" t="s">
        <v>324</v>
      </c>
    </row>
    <row r="175" spans="1:6" s="193" customFormat="1" ht="13.5" customHeight="1">
      <c r="A175" s="123">
        <v>4</v>
      </c>
      <c r="B175" s="131" t="s">
        <v>325</v>
      </c>
      <c r="C175" s="132"/>
      <c r="D175" s="133"/>
      <c r="E175" s="133"/>
      <c r="F175" s="251"/>
    </row>
    <row r="176" spans="1:6" s="193" customFormat="1" ht="38.25" customHeight="1">
      <c r="A176" s="123">
        <v>5</v>
      </c>
      <c r="B176" s="157" t="s">
        <v>326</v>
      </c>
      <c r="C176" s="158" t="s">
        <v>327</v>
      </c>
      <c r="D176" s="144" t="s">
        <v>328</v>
      </c>
      <c r="E176" s="144" t="s">
        <v>328</v>
      </c>
    </row>
    <row r="177" spans="1:6" s="193" customFormat="1" ht="13.5" customHeight="1">
      <c r="A177" s="123">
        <v>4</v>
      </c>
      <c r="B177" s="131" t="s">
        <v>424</v>
      </c>
      <c r="C177" s="132"/>
      <c r="D177" s="133"/>
      <c r="E177" s="133"/>
      <c r="F177" s="198"/>
    </row>
    <row r="178" spans="1:6" s="193" customFormat="1" ht="13.5" customHeight="1">
      <c r="A178" s="123">
        <v>5</v>
      </c>
      <c r="B178" s="157" t="s">
        <v>326</v>
      </c>
      <c r="C178" s="158"/>
      <c r="D178" s="144" t="s">
        <v>328</v>
      </c>
      <c r="E178" s="144" t="s">
        <v>328</v>
      </c>
    </row>
    <row r="179" spans="1:6" s="193" customFormat="1" ht="13.5" customHeight="1">
      <c r="A179" s="123">
        <v>4</v>
      </c>
      <c r="B179" s="131" t="s">
        <v>329</v>
      </c>
      <c r="C179" s="132"/>
      <c r="D179" s="133"/>
      <c r="E179" s="133"/>
    </row>
    <row r="180" spans="1:6" s="193" customFormat="1" ht="13.5" customHeight="1">
      <c r="A180" s="123">
        <v>5</v>
      </c>
      <c r="B180" s="157" t="s">
        <v>326</v>
      </c>
      <c r="C180" s="158"/>
      <c r="D180" s="144" t="s">
        <v>328</v>
      </c>
      <c r="E180" s="144" t="s">
        <v>328</v>
      </c>
    </row>
    <row r="181" spans="1:6" s="193" customFormat="1" ht="13.5" customHeight="1">
      <c r="A181" s="123">
        <v>1</v>
      </c>
      <c r="B181" s="124" t="s">
        <v>29</v>
      </c>
      <c r="C181" s="124"/>
      <c r="D181" s="125"/>
      <c r="E181" s="125"/>
    </row>
    <row r="182" spans="1:6" s="182" customFormat="1" ht="13.5" customHeight="1">
      <c r="A182" s="123">
        <v>2</v>
      </c>
      <c r="B182" s="126" t="s">
        <v>330</v>
      </c>
      <c r="C182" s="126"/>
      <c r="D182" s="127"/>
      <c r="E182" s="127"/>
      <c r="F182" s="193"/>
    </row>
    <row r="183" spans="1:6" s="199" customFormat="1" ht="13.5" customHeight="1">
      <c r="A183" s="123">
        <v>3</v>
      </c>
      <c r="B183" s="128" t="s">
        <v>331</v>
      </c>
      <c r="C183" s="129" t="s">
        <v>425</v>
      </c>
      <c r="D183" s="130" t="str">
        <f t="shared" ref="D183" si="1">IF(iOC_Purpose="Benchmark","n/a","")</f>
        <v/>
      </c>
      <c r="E183" s="130"/>
      <c r="F183" s="182"/>
    </row>
    <row r="184" spans="1:6" s="182" customFormat="1" ht="13.5" customHeight="1">
      <c r="A184" s="123">
        <v>4</v>
      </c>
      <c r="B184" s="137" t="s">
        <v>332</v>
      </c>
      <c r="C184" s="138"/>
      <c r="D184" s="139" t="s">
        <v>333</v>
      </c>
      <c r="E184" s="139" t="s">
        <v>333</v>
      </c>
      <c r="F184" s="199"/>
    </row>
    <row r="185" spans="1:6" s="182" customFormat="1" ht="13.5" customHeight="1">
      <c r="A185" s="123">
        <v>4</v>
      </c>
      <c r="B185" s="137" t="s">
        <v>334</v>
      </c>
      <c r="C185" s="138"/>
      <c r="D185" s="139" t="s">
        <v>335</v>
      </c>
      <c r="E185" s="139" t="s">
        <v>335</v>
      </c>
      <c r="F185" s="198"/>
    </row>
    <row r="186" spans="1:6" s="199" customFormat="1" ht="13.5" customHeight="1">
      <c r="A186" s="123">
        <v>4</v>
      </c>
      <c r="B186" s="137" t="s">
        <v>336</v>
      </c>
      <c r="C186" s="138"/>
      <c r="D186" s="139" t="s">
        <v>426</v>
      </c>
      <c r="E186" s="139" t="s">
        <v>426</v>
      </c>
      <c r="F186" s="182"/>
    </row>
    <row r="187" spans="1:6" s="199" customFormat="1" ht="13.5" customHeight="1">
      <c r="A187" s="123">
        <v>4</v>
      </c>
      <c r="B187" s="137" t="s">
        <v>338</v>
      </c>
      <c r="C187" s="138"/>
      <c r="D187" s="139" t="s">
        <v>482</v>
      </c>
      <c r="E187" s="139" t="s">
        <v>482</v>
      </c>
    </row>
    <row r="188" spans="1:6" s="199" customFormat="1" ht="13.5" customHeight="1">
      <c r="A188" s="123">
        <v>4</v>
      </c>
      <c r="B188" s="137" t="s">
        <v>340</v>
      </c>
      <c r="C188" s="138"/>
      <c r="D188" s="139" t="s">
        <v>428</v>
      </c>
      <c r="E188" s="139" t="s">
        <v>428</v>
      </c>
    </row>
    <row r="189" spans="1:6" s="182" customFormat="1" ht="13.5" customHeight="1">
      <c r="A189" s="123">
        <v>1</v>
      </c>
      <c r="B189" s="124" t="s">
        <v>341</v>
      </c>
      <c r="C189" s="124"/>
      <c r="D189" s="162"/>
      <c r="E189" s="162"/>
      <c r="F189" s="199"/>
    </row>
    <row r="190" spans="1:6" s="182" customFormat="1" ht="13.5" customHeight="1">
      <c r="A190" s="123">
        <v>2</v>
      </c>
      <c r="B190" s="126" t="s">
        <v>429</v>
      </c>
      <c r="C190" s="126"/>
      <c r="D190" s="127"/>
      <c r="E190" s="127"/>
    </row>
    <row r="191" spans="1:6" s="182" customFormat="1" ht="13.5" customHeight="1">
      <c r="A191" s="123">
        <v>3</v>
      </c>
      <c r="B191" s="128" t="s">
        <v>434</v>
      </c>
      <c r="C191" s="129"/>
      <c r="D191" s="130"/>
      <c r="E191" s="130"/>
    </row>
    <row r="192" spans="1:6" s="182" customFormat="1" ht="13.5" customHeight="1">
      <c r="A192" s="123">
        <v>4</v>
      </c>
      <c r="B192" s="137" t="s">
        <v>458</v>
      </c>
      <c r="C192" s="138" t="s">
        <v>622</v>
      </c>
      <c r="D192" s="139" t="s">
        <v>65</v>
      </c>
      <c r="E192" s="139" t="s">
        <v>65</v>
      </c>
    </row>
    <row r="193" spans="1:6" s="182" customFormat="1" ht="13.5" customHeight="1">
      <c r="A193" s="123">
        <v>4</v>
      </c>
      <c r="B193" s="137" t="s">
        <v>487</v>
      </c>
      <c r="C193" s="138" t="s">
        <v>622</v>
      </c>
      <c r="D193" s="139" t="s">
        <v>65</v>
      </c>
      <c r="E193" s="139" t="s">
        <v>65</v>
      </c>
    </row>
    <row r="194" spans="1:6" s="182" customFormat="1" ht="13.5" customHeight="1">
      <c r="A194" s="123">
        <v>3</v>
      </c>
      <c r="B194" s="128" t="s">
        <v>623</v>
      </c>
      <c r="C194" s="129"/>
      <c r="D194" s="130"/>
      <c r="E194" s="130"/>
    </row>
    <row r="195" spans="1:6" s="182" customFormat="1" ht="13.5" customHeight="1">
      <c r="A195" s="123">
        <v>4</v>
      </c>
      <c r="B195" s="137" t="s">
        <v>624</v>
      </c>
      <c r="C195" s="161"/>
      <c r="D195" s="139" t="s">
        <v>65</v>
      </c>
      <c r="E195" s="139" t="s">
        <v>58</v>
      </c>
    </row>
    <row r="196" spans="1:6" s="182" customFormat="1" ht="13.5" customHeight="1">
      <c r="A196" s="123">
        <v>2</v>
      </c>
      <c r="B196" s="126" t="s">
        <v>342</v>
      </c>
      <c r="C196" s="126"/>
      <c r="D196" s="163"/>
      <c r="E196" s="163"/>
    </row>
    <row r="197" spans="1:6" s="193" customFormat="1" ht="13.5" customHeight="1">
      <c r="A197" s="123">
        <v>3</v>
      </c>
      <c r="B197" s="164" t="s">
        <v>343</v>
      </c>
      <c r="C197" s="165"/>
      <c r="D197" s="166" t="s">
        <v>625</v>
      </c>
      <c r="E197" s="166" t="s">
        <v>626</v>
      </c>
      <c r="F197" s="182"/>
    </row>
    <row r="198" spans="1:6" s="202" customFormat="1" ht="13.5" customHeight="1">
      <c r="A198" s="123">
        <v>3</v>
      </c>
      <c r="B198" s="164" t="s">
        <v>345</v>
      </c>
      <c r="C198" s="165"/>
      <c r="D198" s="166" t="str">
        <f t="shared" ref="D198:E198" si="2">IF(iOC_LANG_DE,"Monat","month")</f>
        <v>Monat</v>
      </c>
      <c r="E198" s="166" t="str">
        <f t="shared" si="2"/>
        <v>Monat</v>
      </c>
      <c r="F198" s="193"/>
    </row>
    <row r="199" spans="1:6" s="213" customFormat="1" ht="41.4">
      <c r="A199" s="123">
        <v>3</v>
      </c>
      <c r="B199" s="164" t="s">
        <v>346</v>
      </c>
      <c r="C199" s="165"/>
      <c r="D199" s="168" t="str">
        <f>D6&amp;"-Bronze"&amp;"
"&amp;D6&amp;"-Silber"&amp;"
"&amp;D6&amp;"-Gold"</f>
        <v>EUS-UC-COLL-ES-Bronze
EUS-UC-COLL-ES-Silber
EUS-UC-COLL-ES-Gold</v>
      </c>
      <c r="E199" s="168" t="str">
        <f>E6&amp;"-Bronze"&amp;"
"&amp;E6&amp;"-Silber"&amp;"
"&amp;E6&amp;"-Gold"</f>
        <v>EUS-UC-COLL-FS-Bronze
EUS-UC-COLL-FS-Silber
EUS-UC-COLL-FS-Gold</v>
      </c>
      <c r="F199" s="202"/>
    </row>
    <row r="200" spans="1:6" s="202" customFormat="1" ht="13.5" customHeight="1">
      <c r="A200" s="123">
        <v>3</v>
      </c>
      <c r="B200" s="164" t="s">
        <v>347</v>
      </c>
      <c r="C200" s="165"/>
      <c r="D200" s="168"/>
      <c r="E200" s="168"/>
    </row>
  </sheetData>
  <sheetProtection algorithmName="SHA-512" hashValue="tyyXW/X5KU+pdUhCwPrJhGODiWSVTJ3JQBxFv9Whz6LJCZet7eU8wf84zB2g/kHHVcL4jpdysMmxIsk8/TGR/Q==" saltValue="Ka/LU0Xp34vZzlvyMmdpIg==" spinCount="100000" sheet="1" objects="1" scenarios="1"/>
  <dataConsolidate/>
  <phoneticPr fontId="14" type="noConversion"/>
  <dataValidations disablePrompts="1" count="7">
    <dataValidation type="list" allowBlank="1" showInputMessage="1" showErrorMessage="1" sqref="D178:E178 D176:E176 D180:E180">
      <formula1>iOC_Select_Language_List</formula1>
    </dataValidation>
    <dataValidation type="list" allowBlank="1" showInputMessage="1" showErrorMessage="1" sqref="D124:E126 D11:E56 D100:E103 D160:E165 D158:E158 D120:E122 D129:E156 D58:E98 D168:E171">
      <formula1>iOC_Select</formula1>
    </dataValidation>
    <dataValidation type="list" allowBlank="1" showInputMessage="1" showErrorMessage="1" sqref="D189:E190 D177:E177 D175:E175 D157:E157 D196:E196 D159:E160 D164:E164 D69:E100 D62:E62 D179:E179 D172:E173 D127:E128 D108:E108 D57:E58 D104:E105 D181:E183 D166:E167 D123:E124 D120:E120 E9:E10 D10">
      <formula1>"n/a"</formula1>
    </dataValidation>
    <dataValidation type="custom" errorStyle="warning" allowBlank="1" showInputMessage="1" showErrorMessage="1" errorTitle="Sizing Parameter" error="Please enter a numeric value or &quot;n/a&quot;!_x000a__x000a_Bitte geben Sie einen numerischen Wert oder &quot;n/a&quot; ein!" promptTitle="Sizing Parameter" prompt="Please enter an integer value or &quot;n/a&quot;!_x000a__x000a_Bitte geben Sie einen ganzzahligen Wert oder &quot;n/a&quot; ein!" sqref="D106:E107 D109:E112 D113:D119 E117:E119">
      <formula1>OR(D106="n/a",INT(D106)=D106)</formula1>
    </dataValidation>
    <dataValidation type="list" allowBlank="1" showInputMessage="1" showErrorMessage="1" sqref="D174:E174">
      <formula1>iOC_Select_Language_Level</formula1>
    </dataValidation>
    <dataValidation allowBlank="1" showInputMessage="1" showErrorMessage="1" sqref="D9"/>
    <dataValidation type="list" allowBlank="1" showInputMessage="1" showErrorMessage="1" sqref="D191:E195">
      <formula1>IF(iOC_Purpose="Benchmark",iOC_Select,iOC_Select_Financial_Responsibility)</formula1>
    </dataValidation>
  </dataValidations>
  <hyperlinks>
    <hyperlink ref="B1" location="'Services'!A1" display="Back to Service Portfolio"/>
  </hyperlinks>
  <pageMargins left="0.78740157480314965" right="0.78740157480314965" top="0.78740157480314965" bottom="0.78740157480314965" header="0.31496062992125984" footer="0.31496062992125984"/>
  <pageSetup paperSize="9" scale="80" fitToHeight="0" pageOrder="overThenDown" orientation="landscape" cellComments="atEnd" r:id="rId1"/>
  <headerFooter>
    <oddHeader>&amp;L&amp;"Arial,Standard"&amp;8&amp;G&amp;C&amp;"Arial,Standard"&amp;10Ausschreibung
TZB-AP-2025&amp;R&amp;"Arial,Standard"&amp;10Beschaffung
Vergabe
01-02-01</oddHeader>
    <oddFooter>&amp;L&amp;"Arial,Standard"&amp;10© BARMER&amp;C&amp;"Arial,Standard"&amp;10Seite &amp;P von &amp;N&amp;R&amp;"Arial,Standard"&amp;10Version 2.0</oddFooter>
  </headerFooter>
  <rowBreaks count="5" manualBreakCount="5">
    <brk id="44" max="4" man="1"/>
    <brk id="80" max="4" man="1"/>
    <brk id="117" max="4" man="1"/>
    <brk id="154" max="4" man="1"/>
    <brk id="180" max="4" man="1"/>
  </rowBreaks>
  <colBreaks count="1" manualBreakCount="1">
    <brk id="3" max="199" man="1"/>
  </col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outlinePr summaryBelow="0" summaryRight="0"/>
  </sheetPr>
  <dimension ref="A1:K138"/>
  <sheetViews>
    <sheetView showGridLines="0" zoomScaleNormal="100" zoomScaleSheetLayoutView="50" workbookViewId="0">
      <pane ySplit="8" topLeftCell="A41" activePane="bottomLeft" state="frozen"/>
      <selection pane="bottomLeft" activeCell="C2" sqref="C2"/>
    </sheetView>
  </sheetViews>
  <sheetFormatPr baseColWidth="10" defaultColWidth="10.296875" defaultRowHeight="13.8"/>
  <cols>
    <col min="1" max="1" width="3.296875" style="203" customWidth="1"/>
    <col min="2" max="2" width="60.69921875" style="204" customWidth="1"/>
    <col min="3" max="3" width="64.69921875" style="204" customWidth="1"/>
    <col min="4" max="9" width="18.69921875" style="203" customWidth="1"/>
    <col min="10" max="11" width="19" style="204" customWidth="1"/>
    <col min="12" max="12" width="18.69921875" style="204" customWidth="1"/>
    <col min="13" max="16384" width="10.296875" style="204"/>
  </cols>
  <sheetData>
    <row r="1" spans="1:11" s="177" customFormat="1">
      <c r="A1" s="106"/>
      <c r="B1" s="107" t="s">
        <v>192</v>
      </c>
      <c r="C1" s="108"/>
      <c r="D1" s="109"/>
      <c r="E1" s="109"/>
      <c r="F1" s="109"/>
      <c r="G1" s="109"/>
      <c r="H1" s="109"/>
      <c r="I1" s="109"/>
    </row>
    <row r="2" spans="1:11" s="177" customFormat="1">
      <c r="A2" s="110"/>
      <c r="B2" s="252" t="s">
        <v>193</v>
      </c>
      <c r="C2" s="253" t="s">
        <v>147</v>
      </c>
      <c r="D2" s="106"/>
      <c r="E2" s="106"/>
      <c r="F2" s="106"/>
      <c r="G2" s="106"/>
      <c r="H2" s="106"/>
      <c r="I2" s="106"/>
      <c r="J2" s="254"/>
      <c r="K2" s="254"/>
    </row>
    <row r="3" spans="1:11" s="177" customFormat="1">
      <c r="A3" s="110"/>
      <c r="B3" s="252" t="s">
        <v>194</v>
      </c>
      <c r="C3" s="253" t="s">
        <v>148</v>
      </c>
      <c r="D3" s="106"/>
      <c r="E3" s="106"/>
      <c r="F3" s="106"/>
      <c r="G3" s="106"/>
      <c r="H3" s="106"/>
      <c r="I3" s="106"/>
      <c r="J3" s="254"/>
      <c r="K3" s="254"/>
    </row>
    <row r="4" spans="1:11" s="177" customFormat="1" ht="57" customHeight="1">
      <c r="A4" s="110"/>
      <c r="B4" s="252" t="s">
        <v>195</v>
      </c>
      <c r="C4" s="253" t="s">
        <v>627</v>
      </c>
      <c r="D4" s="106"/>
      <c r="E4" s="106"/>
      <c r="F4" s="106"/>
      <c r="G4" s="106"/>
      <c r="H4" s="106"/>
      <c r="I4" s="106"/>
      <c r="J4" s="254"/>
      <c r="K4" s="254"/>
    </row>
    <row r="5" spans="1:11" s="180" customFormat="1">
      <c r="A5" s="114"/>
      <c r="B5" s="255"/>
      <c r="C5" s="255"/>
      <c r="D5" s="106"/>
      <c r="E5" s="106"/>
      <c r="F5" s="106"/>
      <c r="G5" s="106"/>
      <c r="H5" s="106"/>
      <c r="I5" s="106"/>
      <c r="J5" s="256"/>
      <c r="K5" s="256"/>
    </row>
    <row r="6" spans="1:11" s="177" customFormat="1">
      <c r="A6" s="117"/>
      <c r="B6" s="252" t="s">
        <v>197</v>
      </c>
      <c r="C6" s="252"/>
      <c r="D6" s="257" t="s">
        <v>628</v>
      </c>
      <c r="E6" s="257" t="s">
        <v>629</v>
      </c>
      <c r="F6" s="257" t="s">
        <v>630</v>
      </c>
      <c r="G6" s="257" t="s">
        <v>631</v>
      </c>
      <c r="H6" s="257" t="s">
        <v>155</v>
      </c>
      <c r="I6" s="257" t="s">
        <v>158</v>
      </c>
      <c r="J6" s="257" t="s">
        <v>160</v>
      </c>
      <c r="K6" s="257" t="s">
        <v>163</v>
      </c>
    </row>
    <row r="7" spans="1:11" s="177" customFormat="1" ht="55.2">
      <c r="A7" s="117"/>
      <c r="B7" s="252" t="s">
        <v>198</v>
      </c>
      <c r="C7" s="252"/>
      <c r="D7" s="205" t="s">
        <v>632</v>
      </c>
      <c r="E7" s="205" t="s">
        <v>633</v>
      </c>
      <c r="F7" s="258" t="s">
        <v>634</v>
      </c>
      <c r="G7" s="258" t="s">
        <v>635</v>
      </c>
      <c r="H7" s="259" t="s">
        <v>154</v>
      </c>
      <c r="I7" s="259" t="s">
        <v>157</v>
      </c>
      <c r="J7" s="259" t="s">
        <v>159</v>
      </c>
      <c r="K7" s="259" t="s">
        <v>636</v>
      </c>
    </row>
    <row r="8" spans="1:11" s="181" customFormat="1">
      <c r="A8" s="119" t="s">
        <v>200</v>
      </c>
      <c r="B8" s="120" t="s">
        <v>201</v>
      </c>
      <c r="C8" s="121" t="s">
        <v>637</v>
      </c>
      <c r="D8" s="122" t="s">
        <v>202</v>
      </c>
      <c r="E8" s="122" t="s">
        <v>439</v>
      </c>
      <c r="F8" s="122" t="s">
        <v>440</v>
      </c>
      <c r="G8" s="122" t="s">
        <v>441</v>
      </c>
      <c r="H8" s="122" t="s">
        <v>442</v>
      </c>
      <c r="I8" s="122" t="s">
        <v>495</v>
      </c>
      <c r="J8" s="122" t="s">
        <v>638</v>
      </c>
      <c r="K8" s="122" t="s">
        <v>639</v>
      </c>
    </row>
    <row r="9" spans="1:11" s="182" customFormat="1">
      <c r="A9" s="123">
        <v>1</v>
      </c>
      <c r="B9" s="124" t="s">
        <v>23</v>
      </c>
      <c r="C9" s="124"/>
      <c r="D9" s="125"/>
      <c r="E9" s="125"/>
      <c r="F9" s="125"/>
      <c r="G9" s="125"/>
      <c r="H9" s="260"/>
      <c r="I9" s="260"/>
      <c r="J9" s="125"/>
      <c r="K9" s="125"/>
    </row>
    <row r="10" spans="1:11" s="182" customFormat="1">
      <c r="A10" s="123">
        <v>2</v>
      </c>
      <c r="B10" s="126" t="s">
        <v>203</v>
      </c>
      <c r="C10" s="126"/>
      <c r="D10" s="127"/>
      <c r="E10" s="127"/>
      <c r="F10" s="127"/>
      <c r="G10" s="127"/>
      <c r="H10" s="261"/>
      <c r="I10" s="261"/>
      <c r="J10" s="127"/>
      <c r="K10" s="127"/>
    </row>
    <row r="11" spans="1:11" s="182" customFormat="1">
      <c r="A11" s="123">
        <v>3</v>
      </c>
      <c r="B11" s="128" t="s">
        <v>353</v>
      </c>
      <c r="C11" s="129"/>
      <c r="D11" s="130"/>
      <c r="E11" s="130"/>
      <c r="F11" s="130"/>
      <c r="G11" s="130"/>
      <c r="H11" s="130"/>
      <c r="I11" s="130"/>
      <c r="J11" s="130"/>
      <c r="K11" s="130"/>
    </row>
    <row r="12" spans="1:11" s="183" customFormat="1">
      <c r="A12" s="123">
        <v>4</v>
      </c>
      <c r="B12" s="131" t="s">
        <v>640</v>
      </c>
      <c r="C12" s="132"/>
      <c r="D12" s="133"/>
      <c r="E12" s="133"/>
      <c r="F12" s="133"/>
      <c r="G12" s="133"/>
      <c r="H12" s="262"/>
      <c r="I12" s="262"/>
      <c r="J12" s="133"/>
      <c r="K12" s="133"/>
    </row>
    <row r="13" spans="1:11" s="182" customFormat="1">
      <c r="A13" s="123">
        <v>5</v>
      </c>
      <c r="B13" s="134" t="s">
        <v>641</v>
      </c>
      <c r="C13" s="135"/>
      <c r="D13" s="136" t="s">
        <v>60</v>
      </c>
      <c r="E13" s="136" t="s">
        <v>62</v>
      </c>
      <c r="F13" s="136" t="s">
        <v>60</v>
      </c>
      <c r="G13" s="136" t="s">
        <v>62</v>
      </c>
      <c r="H13" s="263" t="s">
        <v>62</v>
      </c>
      <c r="I13" s="263" t="s">
        <v>62</v>
      </c>
      <c r="J13" s="136" t="s">
        <v>58</v>
      </c>
      <c r="K13" s="136" t="s">
        <v>58</v>
      </c>
    </row>
    <row r="14" spans="1:11" s="182" customFormat="1">
      <c r="A14" s="123">
        <v>5</v>
      </c>
      <c r="B14" s="134" t="s">
        <v>642</v>
      </c>
      <c r="C14" s="135"/>
      <c r="D14" s="136" t="s">
        <v>62</v>
      </c>
      <c r="E14" s="136" t="s">
        <v>60</v>
      </c>
      <c r="F14" s="136" t="s">
        <v>62</v>
      </c>
      <c r="G14" s="136" t="s">
        <v>60</v>
      </c>
      <c r="H14" s="263" t="s">
        <v>62</v>
      </c>
      <c r="I14" s="263" t="s">
        <v>62</v>
      </c>
      <c r="J14" s="136" t="s">
        <v>58</v>
      </c>
      <c r="K14" s="136" t="s">
        <v>58</v>
      </c>
    </row>
    <row r="15" spans="1:11" s="182" customFormat="1">
      <c r="A15" s="123">
        <v>3</v>
      </c>
      <c r="B15" s="128" t="s">
        <v>443</v>
      </c>
      <c r="C15" s="129"/>
      <c r="D15" s="130"/>
      <c r="E15" s="130"/>
      <c r="F15" s="130"/>
      <c r="G15" s="130"/>
      <c r="H15" s="130"/>
      <c r="I15" s="130"/>
      <c r="J15" s="130"/>
      <c r="K15" s="130"/>
    </row>
    <row r="16" spans="1:11" s="183" customFormat="1">
      <c r="A16" s="123">
        <v>4</v>
      </c>
      <c r="B16" s="131" t="s">
        <v>643</v>
      </c>
      <c r="C16" s="132"/>
      <c r="D16" s="133"/>
      <c r="E16" s="133"/>
      <c r="F16" s="133"/>
      <c r="G16" s="133"/>
      <c r="H16" s="262"/>
      <c r="I16" s="262"/>
      <c r="J16" s="133"/>
      <c r="K16" s="133"/>
    </row>
    <row r="17" spans="1:11" s="182" customFormat="1">
      <c r="A17" s="123">
        <v>5</v>
      </c>
      <c r="B17" s="134" t="s">
        <v>644</v>
      </c>
      <c r="C17" s="135"/>
      <c r="D17" s="136" t="s">
        <v>60</v>
      </c>
      <c r="E17" s="136" t="s">
        <v>60</v>
      </c>
      <c r="F17" s="136" t="s">
        <v>60</v>
      </c>
      <c r="G17" s="136" t="s">
        <v>60</v>
      </c>
      <c r="H17" s="263" t="s">
        <v>60</v>
      </c>
      <c r="I17" s="263" t="s">
        <v>60</v>
      </c>
      <c r="J17" s="136" t="s">
        <v>58</v>
      </c>
      <c r="K17" s="136" t="s">
        <v>58</v>
      </c>
    </row>
    <row r="18" spans="1:11" s="182" customFormat="1" collapsed="1">
      <c r="A18" s="123">
        <v>3</v>
      </c>
      <c r="B18" s="128" t="s">
        <v>458</v>
      </c>
      <c r="C18" s="129"/>
      <c r="D18" s="130" t="s">
        <v>60</v>
      </c>
      <c r="E18" s="130" t="s">
        <v>60</v>
      </c>
      <c r="F18" s="130" t="s">
        <v>60</v>
      </c>
      <c r="G18" s="130" t="s">
        <v>60</v>
      </c>
      <c r="H18" s="130" t="s">
        <v>60</v>
      </c>
      <c r="I18" s="130" t="s">
        <v>60</v>
      </c>
      <c r="J18" s="130" t="s">
        <v>58</v>
      </c>
      <c r="K18" s="130" t="s">
        <v>58</v>
      </c>
    </row>
    <row r="19" spans="1:11" s="182" customFormat="1" collapsed="1">
      <c r="A19" s="123">
        <v>3</v>
      </c>
      <c r="B19" s="128" t="s">
        <v>593</v>
      </c>
      <c r="C19" s="129"/>
      <c r="D19" s="130" t="s">
        <v>60</v>
      </c>
      <c r="E19" s="130" t="s">
        <v>60</v>
      </c>
      <c r="F19" s="130" t="s">
        <v>60</v>
      </c>
      <c r="G19" s="130" t="s">
        <v>60</v>
      </c>
      <c r="H19" s="130" t="s">
        <v>60</v>
      </c>
      <c r="I19" s="130" t="s">
        <v>60</v>
      </c>
      <c r="J19" s="130" t="s">
        <v>58</v>
      </c>
      <c r="K19" s="130" t="s">
        <v>58</v>
      </c>
    </row>
    <row r="20" spans="1:11" s="182" customFormat="1" collapsed="1">
      <c r="A20" s="123">
        <v>3</v>
      </c>
      <c r="B20" s="128" t="s">
        <v>645</v>
      </c>
      <c r="C20" s="249"/>
      <c r="D20" s="130" t="s">
        <v>62</v>
      </c>
      <c r="E20" s="130" t="s">
        <v>62</v>
      </c>
      <c r="F20" s="130" t="s">
        <v>62</v>
      </c>
      <c r="G20" s="130" t="s">
        <v>62</v>
      </c>
      <c r="H20" s="130" t="s">
        <v>62</v>
      </c>
      <c r="I20" s="130" t="s">
        <v>62</v>
      </c>
      <c r="J20" s="130" t="s">
        <v>58</v>
      </c>
      <c r="K20" s="130" t="s">
        <v>58</v>
      </c>
    </row>
    <row r="21" spans="1:11" s="185" customFormat="1">
      <c r="A21" s="123">
        <v>2</v>
      </c>
      <c r="B21" s="126" t="s">
        <v>228</v>
      </c>
      <c r="C21" s="126"/>
      <c r="D21" s="127"/>
      <c r="E21" s="127"/>
      <c r="F21" s="127"/>
      <c r="G21" s="127"/>
      <c r="H21" s="261"/>
      <c r="I21" s="261"/>
      <c r="J21" s="127"/>
      <c r="K21" s="127"/>
    </row>
    <row r="22" spans="1:11" s="185" customFormat="1">
      <c r="A22" s="123">
        <v>3</v>
      </c>
      <c r="B22" s="128" t="s">
        <v>229</v>
      </c>
      <c r="C22" s="129"/>
      <c r="D22" s="130"/>
      <c r="E22" s="130"/>
      <c r="F22" s="130"/>
      <c r="G22" s="130"/>
      <c r="H22" s="130"/>
      <c r="I22" s="130"/>
      <c r="J22" s="130"/>
      <c r="K22" s="130"/>
    </row>
    <row r="23" spans="1:11" s="182" customFormat="1">
      <c r="A23" s="123">
        <v>4</v>
      </c>
      <c r="B23" s="131" t="s">
        <v>230</v>
      </c>
      <c r="C23" s="219"/>
      <c r="D23" s="133"/>
      <c r="E23" s="133"/>
      <c r="F23" s="133"/>
      <c r="G23" s="133"/>
      <c r="H23" s="262"/>
      <c r="I23" s="262"/>
      <c r="J23" s="133"/>
      <c r="K23" s="133"/>
    </row>
    <row r="24" spans="1:11" s="182" customFormat="1" ht="27.6">
      <c r="A24" s="123">
        <v>5</v>
      </c>
      <c r="B24" s="134" t="s">
        <v>231</v>
      </c>
      <c r="C24" s="135" t="s">
        <v>646</v>
      </c>
      <c r="D24" s="136" t="s">
        <v>60</v>
      </c>
      <c r="E24" s="136" t="s">
        <v>60</v>
      </c>
      <c r="F24" s="136" t="s">
        <v>60</v>
      </c>
      <c r="G24" s="136" t="s">
        <v>60</v>
      </c>
      <c r="H24" s="263" t="s">
        <v>60</v>
      </c>
      <c r="I24" s="263" t="s">
        <v>60</v>
      </c>
      <c r="J24" s="136" t="s">
        <v>58</v>
      </c>
      <c r="K24" s="136" t="s">
        <v>58</v>
      </c>
    </row>
    <row r="25" spans="1:11" s="182" customFormat="1" ht="27.6">
      <c r="A25" s="123">
        <v>5</v>
      </c>
      <c r="B25" s="134" t="s">
        <v>233</v>
      </c>
      <c r="C25" s="135" t="s">
        <v>647</v>
      </c>
      <c r="D25" s="136" t="s">
        <v>62</v>
      </c>
      <c r="E25" s="136" t="s">
        <v>62</v>
      </c>
      <c r="F25" s="136" t="s">
        <v>62</v>
      </c>
      <c r="G25" s="136" t="s">
        <v>62</v>
      </c>
      <c r="H25" s="263" t="s">
        <v>62</v>
      </c>
      <c r="I25" s="263" t="s">
        <v>62</v>
      </c>
      <c r="J25" s="136" t="s">
        <v>58</v>
      </c>
      <c r="K25" s="136" t="s">
        <v>58</v>
      </c>
    </row>
    <row r="26" spans="1:11" s="182" customFormat="1">
      <c r="A26" s="123">
        <v>5</v>
      </c>
      <c r="B26" s="134" t="s">
        <v>648</v>
      </c>
      <c r="C26" s="135"/>
      <c r="D26" s="263" t="s">
        <v>62</v>
      </c>
      <c r="E26" s="263" t="s">
        <v>62</v>
      </c>
      <c r="F26" s="263" t="s">
        <v>62</v>
      </c>
      <c r="G26" s="263" t="s">
        <v>62</v>
      </c>
      <c r="H26" s="263" t="s">
        <v>62</v>
      </c>
      <c r="I26" s="263" t="s">
        <v>62</v>
      </c>
      <c r="J26" s="263" t="s">
        <v>62</v>
      </c>
      <c r="K26" s="263" t="s">
        <v>62</v>
      </c>
    </row>
    <row r="27" spans="1:11" s="183" customFormat="1">
      <c r="A27" s="123">
        <v>5</v>
      </c>
      <c r="B27" s="134" t="s">
        <v>649</v>
      </c>
      <c r="C27" s="135"/>
      <c r="D27" s="263" t="s">
        <v>62</v>
      </c>
      <c r="E27" s="263" t="s">
        <v>62</v>
      </c>
      <c r="F27" s="263" t="s">
        <v>62</v>
      </c>
      <c r="G27" s="263" t="s">
        <v>62</v>
      </c>
      <c r="H27" s="263" t="s">
        <v>62</v>
      </c>
      <c r="I27" s="263" t="s">
        <v>62</v>
      </c>
      <c r="J27" s="263" t="s">
        <v>62</v>
      </c>
      <c r="K27" s="263" t="s">
        <v>62</v>
      </c>
    </row>
    <row r="28" spans="1:11" s="182" customFormat="1">
      <c r="A28" s="123">
        <v>5</v>
      </c>
      <c r="B28" s="134" t="s">
        <v>650</v>
      </c>
      <c r="C28" s="135"/>
      <c r="D28" s="263" t="s">
        <v>62</v>
      </c>
      <c r="E28" s="263" t="s">
        <v>62</v>
      </c>
      <c r="F28" s="263" t="s">
        <v>62</v>
      </c>
      <c r="G28" s="263" t="s">
        <v>62</v>
      </c>
      <c r="H28" s="263" t="s">
        <v>62</v>
      </c>
      <c r="I28" s="263" t="s">
        <v>62</v>
      </c>
      <c r="J28" s="263" t="s">
        <v>62</v>
      </c>
      <c r="K28" s="263" t="s">
        <v>62</v>
      </c>
    </row>
    <row r="29" spans="1:11" s="182" customFormat="1">
      <c r="A29" s="123">
        <v>5</v>
      </c>
      <c r="B29" s="134" t="s">
        <v>651</v>
      </c>
      <c r="C29" s="135"/>
      <c r="D29" s="263" t="s">
        <v>62</v>
      </c>
      <c r="E29" s="263" t="s">
        <v>62</v>
      </c>
      <c r="F29" s="263" t="s">
        <v>62</v>
      </c>
      <c r="G29" s="263" t="s">
        <v>62</v>
      </c>
      <c r="H29" s="263" t="s">
        <v>62</v>
      </c>
      <c r="I29" s="263" t="s">
        <v>62</v>
      </c>
      <c r="J29" s="263" t="s">
        <v>62</v>
      </c>
      <c r="K29" s="263" t="s">
        <v>62</v>
      </c>
    </row>
    <row r="30" spans="1:11" s="182" customFormat="1">
      <c r="A30" s="123">
        <v>5</v>
      </c>
      <c r="B30" s="134" t="s">
        <v>392</v>
      </c>
      <c r="C30" s="135"/>
      <c r="D30" s="136" t="s">
        <v>62</v>
      </c>
      <c r="E30" s="136" t="s">
        <v>62</v>
      </c>
      <c r="F30" s="136" t="s">
        <v>62</v>
      </c>
      <c r="G30" s="136" t="s">
        <v>62</v>
      </c>
      <c r="H30" s="263" t="s">
        <v>62</v>
      </c>
      <c r="I30" s="263" t="s">
        <v>62</v>
      </c>
      <c r="J30" s="136" t="s">
        <v>62</v>
      </c>
      <c r="K30" s="136" t="s">
        <v>62</v>
      </c>
    </row>
    <row r="31" spans="1:11" s="182" customFormat="1">
      <c r="A31" s="123">
        <v>5</v>
      </c>
      <c r="B31" s="134" t="s">
        <v>393</v>
      </c>
      <c r="C31" s="135"/>
      <c r="D31" s="264" t="s">
        <v>60</v>
      </c>
      <c r="E31" s="264" t="s">
        <v>60</v>
      </c>
      <c r="F31" s="264" t="s">
        <v>60</v>
      </c>
      <c r="G31" s="264" t="s">
        <v>60</v>
      </c>
      <c r="H31" s="263" t="s">
        <v>62</v>
      </c>
      <c r="I31" s="263" t="s">
        <v>62</v>
      </c>
      <c r="J31" s="264" t="s">
        <v>60</v>
      </c>
      <c r="K31" s="264" t="s">
        <v>60</v>
      </c>
    </row>
    <row r="32" spans="1:11" s="182" customFormat="1">
      <c r="A32" s="123">
        <v>5</v>
      </c>
      <c r="B32" s="134" t="s">
        <v>462</v>
      </c>
      <c r="C32" s="135"/>
      <c r="D32" s="264" t="s">
        <v>60</v>
      </c>
      <c r="E32" s="264" t="s">
        <v>60</v>
      </c>
      <c r="F32" s="264" t="s">
        <v>60</v>
      </c>
      <c r="G32" s="264" t="s">
        <v>60</v>
      </c>
      <c r="H32" s="263" t="s">
        <v>62</v>
      </c>
      <c r="I32" s="263" t="s">
        <v>62</v>
      </c>
      <c r="J32" s="264" t="s">
        <v>60</v>
      </c>
      <c r="K32" s="264" t="s">
        <v>60</v>
      </c>
    </row>
    <row r="33" spans="1:11" s="182" customFormat="1">
      <c r="A33" s="123">
        <v>5</v>
      </c>
      <c r="B33" s="134" t="s">
        <v>394</v>
      </c>
      <c r="C33" s="135"/>
      <c r="D33" s="264" t="s">
        <v>60</v>
      </c>
      <c r="E33" s="264" t="s">
        <v>60</v>
      </c>
      <c r="F33" s="264" t="s">
        <v>60</v>
      </c>
      <c r="G33" s="264" t="s">
        <v>60</v>
      </c>
      <c r="H33" s="263" t="s">
        <v>62</v>
      </c>
      <c r="I33" s="263" t="s">
        <v>62</v>
      </c>
      <c r="J33" s="264" t="s">
        <v>60</v>
      </c>
      <c r="K33" s="264" t="s">
        <v>60</v>
      </c>
    </row>
    <row r="34" spans="1:11" s="182" customFormat="1" ht="27.6">
      <c r="A34" s="123">
        <v>4</v>
      </c>
      <c r="B34" s="131" t="s">
        <v>234</v>
      </c>
      <c r="C34" s="219" t="s">
        <v>652</v>
      </c>
      <c r="D34" s="133"/>
      <c r="E34" s="133"/>
      <c r="F34" s="133"/>
      <c r="G34" s="133"/>
      <c r="H34" s="262"/>
      <c r="I34" s="262"/>
      <c r="J34" s="133"/>
      <c r="K34" s="133"/>
    </row>
    <row r="35" spans="1:11" s="182" customFormat="1">
      <c r="A35" s="123">
        <v>5</v>
      </c>
      <c r="B35" s="134" t="s">
        <v>235</v>
      </c>
      <c r="C35" s="135"/>
      <c r="D35" s="136" t="s">
        <v>62</v>
      </c>
      <c r="E35" s="136" t="s">
        <v>62</v>
      </c>
      <c r="F35" s="136" t="s">
        <v>62</v>
      </c>
      <c r="G35" s="136" t="s">
        <v>62</v>
      </c>
      <c r="H35" s="263" t="s">
        <v>62</v>
      </c>
      <c r="I35" s="263" t="s">
        <v>62</v>
      </c>
      <c r="J35" s="136" t="s">
        <v>58</v>
      </c>
      <c r="K35" s="136" t="s">
        <v>58</v>
      </c>
    </row>
    <row r="36" spans="1:11" s="185" customFormat="1">
      <c r="A36" s="123">
        <v>2</v>
      </c>
      <c r="B36" s="126" t="s">
        <v>271</v>
      </c>
      <c r="C36" s="126"/>
      <c r="D36" s="127"/>
      <c r="E36" s="127"/>
      <c r="F36" s="127"/>
      <c r="G36" s="127"/>
      <c r="H36" s="261"/>
      <c r="I36" s="261"/>
      <c r="J36" s="127"/>
      <c r="K36" s="127"/>
    </row>
    <row r="37" spans="1:11" s="182" customFormat="1">
      <c r="A37" s="123">
        <v>3</v>
      </c>
      <c r="B37" s="128" t="s">
        <v>272</v>
      </c>
      <c r="C37" s="129"/>
      <c r="D37" s="130"/>
      <c r="E37" s="130"/>
      <c r="F37" s="130"/>
      <c r="G37" s="130"/>
      <c r="H37" s="130"/>
      <c r="I37" s="130"/>
      <c r="J37" s="130"/>
      <c r="K37" s="130"/>
    </row>
    <row r="38" spans="1:11" s="185" customFormat="1" ht="27.6">
      <c r="A38" s="123">
        <v>4</v>
      </c>
      <c r="B38" s="137" t="s">
        <v>273</v>
      </c>
      <c r="C38" s="138"/>
      <c r="D38" s="139" t="s">
        <v>60</v>
      </c>
      <c r="E38" s="139" t="s">
        <v>60</v>
      </c>
      <c r="F38" s="139" t="s">
        <v>60</v>
      </c>
      <c r="G38" s="139" t="s">
        <v>60</v>
      </c>
      <c r="H38" s="265" t="s">
        <v>62</v>
      </c>
      <c r="I38" s="265" t="s">
        <v>62</v>
      </c>
      <c r="J38" s="139" t="s">
        <v>58</v>
      </c>
      <c r="K38" s="139" t="s">
        <v>58</v>
      </c>
    </row>
    <row r="39" spans="1:11" s="185" customFormat="1">
      <c r="A39" s="123">
        <v>4</v>
      </c>
      <c r="B39" s="137" t="s">
        <v>274</v>
      </c>
      <c r="C39" s="138"/>
      <c r="D39" s="139" t="s">
        <v>60</v>
      </c>
      <c r="E39" s="139" t="s">
        <v>60</v>
      </c>
      <c r="F39" s="139" t="s">
        <v>60</v>
      </c>
      <c r="G39" s="139" t="s">
        <v>60</v>
      </c>
      <c r="H39" s="265" t="s">
        <v>62</v>
      </c>
      <c r="I39" s="265" t="s">
        <v>62</v>
      </c>
      <c r="J39" s="139" t="s">
        <v>58</v>
      </c>
      <c r="K39" s="139" t="s">
        <v>58</v>
      </c>
    </row>
    <row r="40" spans="1:11" s="185" customFormat="1">
      <c r="A40" s="123">
        <v>4</v>
      </c>
      <c r="B40" s="137" t="s">
        <v>275</v>
      </c>
      <c r="C40" s="138"/>
      <c r="D40" s="139" t="s">
        <v>60</v>
      </c>
      <c r="E40" s="139" t="s">
        <v>60</v>
      </c>
      <c r="F40" s="139" t="s">
        <v>60</v>
      </c>
      <c r="G40" s="139" t="s">
        <v>60</v>
      </c>
      <c r="H40" s="265" t="s">
        <v>62</v>
      </c>
      <c r="I40" s="265" t="s">
        <v>62</v>
      </c>
      <c r="J40" s="139" t="s">
        <v>58</v>
      </c>
      <c r="K40" s="139" t="s">
        <v>58</v>
      </c>
    </row>
    <row r="41" spans="1:11" s="185" customFormat="1">
      <c r="A41" s="123">
        <v>4</v>
      </c>
      <c r="B41" s="137" t="s">
        <v>276</v>
      </c>
      <c r="C41" s="138"/>
      <c r="D41" s="139" t="s">
        <v>62</v>
      </c>
      <c r="E41" s="139" t="s">
        <v>62</v>
      </c>
      <c r="F41" s="139" t="s">
        <v>62</v>
      </c>
      <c r="G41" s="139" t="s">
        <v>62</v>
      </c>
      <c r="H41" s="265" t="s">
        <v>62</v>
      </c>
      <c r="I41" s="265" t="s">
        <v>62</v>
      </c>
      <c r="J41" s="139" t="s">
        <v>58</v>
      </c>
      <c r="K41" s="139" t="s">
        <v>58</v>
      </c>
    </row>
    <row r="42" spans="1:11" s="185" customFormat="1">
      <c r="A42" s="123">
        <v>2</v>
      </c>
      <c r="B42" s="126" t="s">
        <v>466</v>
      </c>
      <c r="C42" s="126"/>
      <c r="D42" s="127"/>
      <c r="E42" s="127"/>
      <c r="F42" s="127"/>
      <c r="G42" s="127"/>
      <c r="H42" s="261"/>
      <c r="I42" s="261"/>
      <c r="J42" s="127"/>
      <c r="K42" s="127"/>
    </row>
    <row r="43" spans="1:11" s="185" customFormat="1">
      <c r="A43" s="123">
        <v>3</v>
      </c>
      <c r="B43" s="128" t="s">
        <v>458</v>
      </c>
      <c r="C43" s="129"/>
      <c r="D43" s="130"/>
      <c r="E43" s="130"/>
      <c r="F43" s="130"/>
      <c r="G43" s="130"/>
      <c r="H43" s="130"/>
      <c r="I43" s="130"/>
      <c r="J43" s="130"/>
      <c r="K43" s="130"/>
    </row>
    <row r="44" spans="1:11" s="182" customFormat="1">
      <c r="A44" s="123">
        <v>4</v>
      </c>
      <c r="B44" s="137" t="s">
        <v>653</v>
      </c>
      <c r="C44" s="159"/>
      <c r="D44" s="139">
        <v>4</v>
      </c>
      <c r="E44" s="139">
        <v>4</v>
      </c>
      <c r="F44" s="139">
        <v>8</v>
      </c>
      <c r="G44" s="139">
        <v>8</v>
      </c>
      <c r="H44" s="265">
        <v>4</v>
      </c>
      <c r="I44" s="139">
        <v>32</v>
      </c>
      <c r="J44" s="139">
        <v>2</v>
      </c>
      <c r="K44" s="139" t="s">
        <v>58</v>
      </c>
    </row>
    <row r="45" spans="1:11" s="185" customFormat="1">
      <c r="A45" s="123">
        <v>4</v>
      </c>
      <c r="B45" s="137" t="s">
        <v>469</v>
      </c>
      <c r="C45" s="159"/>
      <c r="D45" s="139">
        <v>16</v>
      </c>
      <c r="E45" s="139">
        <v>16</v>
      </c>
      <c r="F45" s="139">
        <v>32</v>
      </c>
      <c r="G45" s="139">
        <v>32</v>
      </c>
      <c r="H45" s="265">
        <v>16</v>
      </c>
      <c r="I45" s="139">
        <v>256</v>
      </c>
      <c r="J45" s="139" t="s">
        <v>58</v>
      </c>
      <c r="K45" s="139">
        <v>2</v>
      </c>
    </row>
    <row r="46" spans="1:11" s="185" customFormat="1">
      <c r="A46" s="123">
        <v>2</v>
      </c>
      <c r="B46" s="126" t="s">
        <v>279</v>
      </c>
      <c r="C46" s="126"/>
      <c r="D46" s="127"/>
      <c r="E46" s="127"/>
      <c r="F46" s="127"/>
      <c r="G46" s="127"/>
      <c r="H46" s="261"/>
      <c r="I46" s="261"/>
      <c r="J46" s="127"/>
      <c r="K46" s="127"/>
    </row>
    <row r="47" spans="1:11" s="193" customFormat="1">
      <c r="A47" s="123">
        <v>3</v>
      </c>
      <c r="B47" s="128" t="s">
        <v>280</v>
      </c>
      <c r="C47" s="129"/>
      <c r="D47" s="130"/>
      <c r="E47" s="130"/>
      <c r="F47" s="130"/>
      <c r="G47" s="130"/>
      <c r="H47" s="130"/>
      <c r="I47" s="130"/>
      <c r="J47" s="130"/>
      <c r="K47" s="130"/>
    </row>
    <row r="48" spans="1:11" s="182" customFormat="1">
      <c r="A48" s="123">
        <v>4</v>
      </c>
      <c r="B48" s="149" t="s">
        <v>471</v>
      </c>
      <c r="C48" s="267" t="s">
        <v>472</v>
      </c>
      <c r="D48" s="151" t="s">
        <v>60</v>
      </c>
      <c r="E48" s="151" t="s">
        <v>60</v>
      </c>
      <c r="F48" s="151" t="s">
        <v>60</v>
      </c>
      <c r="G48" s="151" t="s">
        <v>60</v>
      </c>
      <c r="H48" s="266" t="s">
        <v>60</v>
      </c>
      <c r="I48" s="266" t="s">
        <v>60</v>
      </c>
      <c r="J48" s="151" t="s">
        <v>60</v>
      </c>
      <c r="K48" s="151" t="s">
        <v>60</v>
      </c>
    </row>
    <row r="49" spans="1:11" s="194" customFormat="1">
      <c r="A49" s="123">
        <v>4</v>
      </c>
      <c r="B49" s="149" t="s">
        <v>473</v>
      </c>
      <c r="C49" s="267" t="s">
        <v>472</v>
      </c>
      <c r="D49" s="151" t="s">
        <v>60</v>
      </c>
      <c r="E49" s="151" t="s">
        <v>60</v>
      </c>
      <c r="F49" s="151" t="s">
        <v>60</v>
      </c>
      <c r="G49" s="151" t="s">
        <v>60</v>
      </c>
      <c r="H49" s="266" t="s">
        <v>60</v>
      </c>
      <c r="I49" s="266" t="s">
        <v>60</v>
      </c>
      <c r="J49" s="151" t="s">
        <v>60</v>
      </c>
      <c r="K49" s="151" t="s">
        <v>60</v>
      </c>
    </row>
    <row r="50" spans="1:11" s="194" customFormat="1">
      <c r="A50" s="123">
        <v>3</v>
      </c>
      <c r="B50" s="128" t="s">
        <v>283</v>
      </c>
      <c r="C50" s="129"/>
      <c r="D50" s="130"/>
      <c r="E50" s="130"/>
      <c r="F50" s="130"/>
      <c r="G50" s="130"/>
      <c r="H50" s="130"/>
      <c r="I50" s="130"/>
      <c r="J50" s="130"/>
      <c r="K50" s="130"/>
    </row>
    <row r="51" spans="1:11" s="182" customFormat="1">
      <c r="A51" s="123">
        <v>4</v>
      </c>
      <c r="B51" s="149" t="s">
        <v>284</v>
      </c>
      <c r="C51" s="150"/>
      <c r="D51" s="151" t="s">
        <v>60</v>
      </c>
      <c r="E51" s="151" t="s">
        <v>60</v>
      </c>
      <c r="F51" s="151" t="s">
        <v>60</v>
      </c>
      <c r="G51" s="151" t="s">
        <v>60</v>
      </c>
      <c r="H51" s="266" t="s">
        <v>60</v>
      </c>
      <c r="I51" s="266" t="s">
        <v>60</v>
      </c>
      <c r="J51" s="151" t="s">
        <v>58</v>
      </c>
      <c r="K51" s="151" t="s">
        <v>58</v>
      </c>
    </row>
    <row r="52" spans="1:11" s="194" customFormat="1">
      <c r="A52" s="123">
        <v>1</v>
      </c>
      <c r="B52" s="124" t="s">
        <v>26</v>
      </c>
      <c r="C52" s="124"/>
      <c r="D52" s="125"/>
      <c r="E52" s="125"/>
      <c r="F52" s="125"/>
      <c r="G52" s="125"/>
      <c r="H52" s="260"/>
      <c r="I52" s="260"/>
      <c r="J52" s="125"/>
      <c r="K52" s="125"/>
    </row>
    <row r="53" spans="1:11" s="194" customFormat="1">
      <c r="A53" s="123">
        <v>2</v>
      </c>
      <c r="B53" s="126" t="s">
        <v>285</v>
      </c>
      <c r="C53" s="126"/>
      <c r="D53" s="127"/>
      <c r="E53" s="127"/>
      <c r="F53" s="127"/>
      <c r="G53" s="127"/>
      <c r="H53" s="261"/>
      <c r="I53" s="261"/>
      <c r="J53" s="127"/>
      <c r="K53" s="127"/>
    </row>
    <row r="54" spans="1:11" s="196" customFormat="1" collapsed="1">
      <c r="A54" s="123">
        <v>3</v>
      </c>
      <c r="B54" s="128" t="s">
        <v>286</v>
      </c>
      <c r="C54" s="129"/>
      <c r="D54" s="130" t="s">
        <v>62</v>
      </c>
      <c r="E54" s="130" t="s">
        <v>62</v>
      </c>
      <c r="F54" s="130" t="s">
        <v>62</v>
      </c>
      <c r="G54" s="130" t="s">
        <v>62</v>
      </c>
      <c r="H54" s="130" t="s">
        <v>62</v>
      </c>
      <c r="I54" s="130" t="s">
        <v>62</v>
      </c>
      <c r="J54" s="130" t="s">
        <v>62</v>
      </c>
      <c r="K54" s="130" t="s">
        <v>62</v>
      </c>
    </row>
    <row r="55" spans="1:11" s="194" customFormat="1">
      <c r="A55" s="123">
        <v>3</v>
      </c>
      <c r="B55" s="128" t="s">
        <v>287</v>
      </c>
      <c r="C55" s="129"/>
      <c r="D55" s="130"/>
      <c r="E55" s="130"/>
      <c r="F55" s="130"/>
      <c r="G55" s="130"/>
      <c r="H55" s="130"/>
      <c r="I55" s="130"/>
      <c r="J55" s="130"/>
      <c r="K55" s="130"/>
    </row>
    <row r="56" spans="1:11" s="196" customFormat="1">
      <c r="A56" s="123">
        <v>4</v>
      </c>
      <c r="B56" s="149" t="s">
        <v>288</v>
      </c>
      <c r="C56" s="150"/>
      <c r="D56" s="151" t="s">
        <v>60</v>
      </c>
      <c r="E56" s="151" t="s">
        <v>60</v>
      </c>
      <c r="F56" s="151" t="s">
        <v>60</v>
      </c>
      <c r="G56" s="151" t="s">
        <v>60</v>
      </c>
      <c r="H56" s="266" t="s">
        <v>60</v>
      </c>
      <c r="I56" s="266" t="s">
        <v>60</v>
      </c>
      <c r="J56" s="151" t="s">
        <v>60</v>
      </c>
      <c r="K56" s="151" t="s">
        <v>60</v>
      </c>
    </row>
    <row r="57" spans="1:11" s="194" customFormat="1">
      <c r="A57" s="123">
        <v>4</v>
      </c>
      <c r="B57" s="149" t="s">
        <v>289</v>
      </c>
      <c r="C57" s="150"/>
      <c r="D57" s="151" t="s">
        <v>60</v>
      </c>
      <c r="E57" s="151" t="s">
        <v>60</v>
      </c>
      <c r="F57" s="151" t="s">
        <v>60</v>
      </c>
      <c r="G57" s="151" t="s">
        <v>60</v>
      </c>
      <c r="H57" s="266" t="s">
        <v>60</v>
      </c>
      <c r="I57" s="266" t="s">
        <v>60</v>
      </c>
      <c r="J57" s="151" t="s">
        <v>60</v>
      </c>
      <c r="K57" s="151" t="s">
        <v>60</v>
      </c>
    </row>
    <row r="58" spans="1:11" s="194" customFormat="1">
      <c r="A58" s="123">
        <v>4</v>
      </c>
      <c r="B58" s="149" t="s">
        <v>290</v>
      </c>
      <c r="C58" s="150"/>
      <c r="D58" s="151" t="s">
        <v>60</v>
      </c>
      <c r="E58" s="151" t="s">
        <v>60</v>
      </c>
      <c r="F58" s="151" t="s">
        <v>60</v>
      </c>
      <c r="G58" s="151" t="s">
        <v>60</v>
      </c>
      <c r="H58" s="266" t="s">
        <v>60</v>
      </c>
      <c r="I58" s="266" t="s">
        <v>60</v>
      </c>
      <c r="J58" s="151" t="s">
        <v>60</v>
      </c>
      <c r="K58" s="151" t="s">
        <v>60</v>
      </c>
    </row>
    <row r="59" spans="1:11" s="194" customFormat="1">
      <c r="A59" s="123">
        <v>4</v>
      </c>
      <c r="B59" s="149" t="s">
        <v>291</v>
      </c>
      <c r="C59" s="150"/>
      <c r="D59" s="151" t="s">
        <v>60</v>
      </c>
      <c r="E59" s="151" t="s">
        <v>60</v>
      </c>
      <c r="F59" s="151" t="s">
        <v>60</v>
      </c>
      <c r="G59" s="151" t="s">
        <v>60</v>
      </c>
      <c r="H59" s="266" t="s">
        <v>60</v>
      </c>
      <c r="I59" s="266" t="s">
        <v>60</v>
      </c>
      <c r="J59" s="151" t="s">
        <v>60</v>
      </c>
      <c r="K59" s="151" t="s">
        <v>60</v>
      </c>
    </row>
    <row r="60" spans="1:11" s="194" customFormat="1">
      <c r="A60" s="123">
        <v>4</v>
      </c>
      <c r="B60" s="149" t="s">
        <v>292</v>
      </c>
      <c r="C60" s="150"/>
      <c r="D60" s="151" t="s">
        <v>60</v>
      </c>
      <c r="E60" s="151" t="s">
        <v>60</v>
      </c>
      <c r="F60" s="151" t="s">
        <v>60</v>
      </c>
      <c r="G60" s="151" t="s">
        <v>60</v>
      </c>
      <c r="H60" s="266" t="s">
        <v>60</v>
      </c>
      <c r="I60" s="266" t="s">
        <v>60</v>
      </c>
      <c r="J60" s="151" t="s">
        <v>60</v>
      </c>
      <c r="K60" s="151" t="s">
        <v>60</v>
      </c>
    </row>
    <row r="61" spans="1:11" s="194" customFormat="1">
      <c r="A61" s="123">
        <v>4</v>
      </c>
      <c r="B61" s="149" t="s">
        <v>293</v>
      </c>
      <c r="C61" s="150"/>
      <c r="D61" s="151" t="s">
        <v>60</v>
      </c>
      <c r="E61" s="151" t="s">
        <v>60</v>
      </c>
      <c r="F61" s="151" t="s">
        <v>60</v>
      </c>
      <c r="G61" s="151" t="s">
        <v>60</v>
      </c>
      <c r="H61" s="266" t="s">
        <v>60</v>
      </c>
      <c r="I61" s="266" t="s">
        <v>60</v>
      </c>
      <c r="J61" s="151" t="s">
        <v>60</v>
      </c>
      <c r="K61" s="151" t="s">
        <v>60</v>
      </c>
    </row>
    <row r="62" spans="1:11" s="194" customFormat="1">
      <c r="A62" s="123">
        <v>3</v>
      </c>
      <c r="B62" s="128" t="s">
        <v>294</v>
      </c>
      <c r="C62" s="129"/>
      <c r="D62" s="130"/>
      <c r="E62" s="130"/>
      <c r="F62" s="130"/>
      <c r="G62" s="130"/>
      <c r="H62" s="130"/>
      <c r="I62" s="130"/>
      <c r="J62" s="130"/>
      <c r="K62" s="130"/>
    </row>
    <row r="63" spans="1:11" s="196" customFormat="1">
      <c r="A63" s="123">
        <v>4</v>
      </c>
      <c r="B63" s="149" t="s">
        <v>295</v>
      </c>
      <c r="C63" s="150"/>
      <c r="D63" s="151" t="s">
        <v>60</v>
      </c>
      <c r="E63" s="151" t="s">
        <v>60</v>
      </c>
      <c r="F63" s="151" t="s">
        <v>60</v>
      </c>
      <c r="G63" s="151" t="s">
        <v>60</v>
      </c>
      <c r="H63" s="266" t="s">
        <v>60</v>
      </c>
      <c r="I63" s="266" t="s">
        <v>60</v>
      </c>
      <c r="J63" s="151" t="s">
        <v>60</v>
      </c>
      <c r="K63" s="151" t="s">
        <v>60</v>
      </c>
    </row>
    <row r="64" spans="1:11" s="194" customFormat="1">
      <c r="A64" s="123">
        <v>4</v>
      </c>
      <c r="B64" s="149" t="s">
        <v>296</v>
      </c>
      <c r="C64" s="150"/>
      <c r="D64" s="151" t="s">
        <v>60</v>
      </c>
      <c r="E64" s="151" t="s">
        <v>60</v>
      </c>
      <c r="F64" s="151" t="s">
        <v>60</v>
      </c>
      <c r="G64" s="151" t="s">
        <v>60</v>
      </c>
      <c r="H64" s="266" t="s">
        <v>60</v>
      </c>
      <c r="I64" s="266" t="s">
        <v>60</v>
      </c>
      <c r="J64" s="151" t="s">
        <v>60</v>
      </c>
      <c r="K64" s="151" t="s">
        <v>60</v>
      </c>
    </row>
    <row r="65" spans="1:11" s="194" customFormat="1">
      <c r="A65" s="123">
        <v>4</v>
      </c>
      <c r="B65" s="149" t="s">
        <v>297</v>
      </c>
      <c r="C65" s="150"/>
      <c r="D65" s="151" t="s">
        <v>60</v>
      </c>
      <c r="E65" s="151" t="s">
        <v>60</v>
      </c>
      <c r="F65" s="151" t="s">
        <v>60</v>
      </c>
      <c r="G65" s="151" t="s">
        <v>60</v>
      </c>
      <c r="H65" s="266" t="s">
        <v>60</v>
      </c>
      <c r="I65" s="266" t="s">
        <v>60</v>
      </c>
      <c r="J65" s="151" t="s">
        <v>60</v>
      </c>
      <c r="K65" s="151" t="s">
        <v>60</v>
      </c>
    </row>
    <row r="66" spans="1:11" s="194" customFormat="1">
      <c r="A66" s="123">
        <v>4</v>
      </c>
      <c r="B66" s="149" t="s">
        <v>298</v>
      </c>
      <c r="C66" s="150"/>
      <c r="D66" s="151" t="s">
        <v>60</v>
      </c>
      <c r="E66" s="151" t="s">
        <v>60</v>
      </c>
      <c r="F66" s="151" t="s">
        <v>60</v>
      </c>
      <c r="G66" s="151" t="s">
        <v>60</v>
      </c>
      <c r="H66" s="266" t="s">
        <v>60</v>
      </c>
      <c r="I66" s="266" t="s">
        <v>60</v>
      </c>
      <c r="J66" s="151" t="s">
        <v>60</v>
      </c>
      <c r="K66" s="151" t="s">
        <v>60</v>
      </c>
    </row>
    <row r="67" spans="1:11" s="194" customFormat="1">
      <c r="A67" s="123">
        <v>4</v>
      </c>
      <c r="B67" s="149" t="s">
        <v>299</v>
      </c>
      <c r="C67" s="150"/>
      <c r="D67" s="151" t="s">
        <v>60</v>
      </c>
      <c r="E67" s="151" t="s">
        <v>60</v>
      </c>
      <c r="F67" s="151" t="s">
        <v>60</v>
      </c>
      <c r="G67" s="151" t="s">
        <v>60</v>
      </c>
      <c r="H67" s="266" t="s">
        <v>60</v>
      </c>
      <c r="I67" s="266" t="s">
        <v>60</v>
      </c>
      <c r="J67" s="151" t="s">
        <v>60</v>
      </c>
      <c r="K67" s="151" t="s">
        <v>60</v>
      </c>
    </row>
    <row r="68" spans="1:11" s="194" customFormat="1">
      <c r="A68" s="123">
        <v>4</v>
      </c>
      <c r="B68" s="149" t="s">
        <v>300</v>
      </c>
      <c r="C68" s="150"/>
      <c r="D68" s="151" t="s">
        <v>60</v>
      </c>
      <c r="E68" s="151" t="s">
        <v>60</v>
      </c>
      <c r="F68" s="151" t="s">
        <v>60</v>
      </c>
      <c r="G68" s="151" t="s">
        <v>60</v>
      </c>
      <c r="H68" s="266" t="s">
        <v>60</v>
      </c>
      <c r="I68" s="266" t="s">
        <v>60</v>
      </c>
      <c r="J68" s="151" t="s">
        <v>60</v>
      </c>
      <c r="K68" s="151" t="s">
        <v>60</v>
      </c>
    </row>
    <row r="69" spans="1:11" s="194" customFormat="1">
      <c r="A69" s="123">
        <v>4</v>
      </c>
      <c r="B69" s="149" t="s">
        <v>301</v>
      </c>
      <c r="C69" s="150"/>
      <c r="D69" s="151" t="s">
        <v>60</v>
      </c>
      <c r="E69" s="151" t="s">
        <v>60</v>
      </c>
      <c r="F69" s="151" t="s">
        <v>60</v>
      </c>
      <c r="G69" s="151" t="s">
        <v>60</v>
      </c>
      <c r="H69" s="266" t="s">
        <v>60</v>
      </c>
      <c r="I69" s="266" t="s">
        <v>60</v>
      </c>
      <c r="J69" s="151" t="s">
        <v>60</v>
      </c>
      <c r="K69" s="151" t="s">
        <v>60</v>
      </c>
    </row>
    <row r="70" spans="1:11" s="194" customFormat="1">
      <c r="A70" s="123">
        <v>3</v>
      </c>
      <c r="B70" s="128" t="s">
        <v>302</v>
      </c>
      <c r="C70" s="129"/>
      <c r="D70" s="130"/>
      <c r="E70" s="130"/>
      <c r="F70" s="130"/>
      <c r="G70" s="130"/>
      <c r="H70" s="130"/>
      <c r="I70" s="130"/>
      <c r="J70" s="130"/>
      <c r="K70" s="130"/>
    </row>
    <row r="71" spans="1:11" s="196" customFormat="1">
      <c r="A71" s="123">
        <v>4</v>
      </c>
      <c r="B71" s="149" t="s">
        <v>303</v>
      </c>
      <c r="C71" s="150"/>
      <c r="D71" s="151" t="s">
        <v>60</v>
      </c>
      <c r="E71" s="151" t="s">
        <v>60</v>
      </c>
      <c r="F71" s="151" t="s">
        <v>60</v>
      </c>
      <c r="G71" s="151" t="s">
        <v>60</v>
      </c>
      <c r="H71" s="266" t="s">
        <v>60</v>
      </c>
      <c r="I71" s="266" t="s">
        <v>60</v>
      </c>
      <c r="J71" s="151" t="s">
        <v>60</v>
      </c>
      <c r="K71" s="151" t="s">
        <v>60</v>
      </c>
    </row>
    <row r="72" spans="1:11" s="194" customFormat="1">
      <c r="A72" s="123">
        <v>4</v>
      </c>
      <c r="B72" s="149" t="s">
        <v>304</v>
      </c>
      <c r="C72" s="150"/>
      <c r="D72" s="151" t="s">
        <v>60</v>
      </c>
      <c r="E72" s="151" t="s">
        <v>60</v>
      </c>
      <c r="F72" s="151" t="s">
        <v>60</v>
      </c>
      <c r="G72" s="151" t="s">
        <v>60</v>
      </c>
      <c r="H72" s="266" t="s">
        <v>62</v>
      </c>
      <c r="I72" s="266" t="s">
        <v>62</v>
      </c>
      <c r="J72" s="151" t="s">
        <v>60</v>
      </c>
      <c r="K72" s="151" t="s">
        <v>60</v>
      </c>
    </row>
    <row r="73" spans="1:11" s="194" customFormat="1" ht="41.4">
      <c r="A73" s="123">
        <v>4</v>
      </c>
      <c r="B73" s="149" t="s">
        <v>305</v>
      </c>
      <c r="C73" s="267" t="s">
        <v>654</v>
      </c>
      <c r="D73" s="151" t="s">
        <v>60</v>
      </c>
      <c r="E73" s="151" t="s">
        <v>60</v>
      </c>
      <c r="F73" s="151" t="s">
        <v>60</v>
      </c>
      <c r="G73" s="151" t="s">
        <v>60</v>
      </c>
      <c r="H73" s="266" t="s">
        <v>62</v>
      </c>
      <c r="I73" s="266" t="s">
        <v>62</v>
      </c>
      <c r="J73" s="151" t="s">
        <v>60</v>
      </c>
      <c r="K73" s="151" t="s">
        <v>60</v>
      </c>
    </row>
    <row r="74" spans="1:11" s="194" customFormat="1" ht="41.4">
      <c r="A74" s="123">
        <v>4</v>
      </c>
      <c r="B74" s="149" t="s">
        <v>306</v>
      </c>
      <c r="C74" s="267" t="s">
        <v>654</v>
      </c>
      <c r="D74" s="151" t="s">
        <v>60</v>
      </c>
      <c r="E74" s="151" t="s">
        <v>60</v>
      </c>
      <c r="F74" s="151" t="s">
        <v>60</v>
      </c>
      <c r="G74" s="151" t="s">
        <v>60</v>
      </c>
      <c r="H74" s="266" t="s">
        <v>62</v>
      </c>
      <c r="I74" s="266" t="s">
        <v>62</v>
      </c>
      <c r="J74" s="151" t="s">
        <v>60</v>
      </c>
      <c r="K74" s="151" t="s">
        <v>60</v>
      </c>
    </row>
    <row r="75" spans="1:11" s="194" customFormat="1">
      <c r="A75" s="123">
        <v>4</v>
      </c>
      <c r="B75" s="149" t="s">
        <v>307</v>
      </c>
      <c r="C75" s="150"/>
      <c r="D75" s="151" t="s">
        <v>60</v>
      </c>
      <c r="E75" s="151" t="s">
        <v>60</v>
      </c>
      <c r="F75" s="151" t="s">
        <v>60</v>
      </c>
      <c r="G75" s="151" t="s">
        <v>60</v>
      </c>
      <c r="H75" s="266" t="s">
        <v>62</v>
      </c>
      <c r="I75" s="266" t="s">
        <v>62</v>
      </c>
      <c r="J75" s="151" t="s">
        <v>60</v>
      </c>
      <c r="K75" s="151" t="s">
        <v>60</v>
      </c>
    </row>
    <row r="76" spans="1:11" s="194" customFormat="1">
      <c r="A76" s="123">
        <v>4</v>
      </c>
      <c r="B76" s="149" t="s">
        <v>308</v>
      </c>
      <c r="C76" s="150"/>
      <c r="D76" s="151" t="s">
        <v>62</v>
      </c>
      <c r="E76" s="151" t="s">
        <v>62</v>
      </c>
      <c r="F76" s="151" t="s">
        <v>62</v>
      </c>
      <c r="G76" s="151" t="s">
        <v>62</v>
      </c>
      <c r="H76" s="266" t="s">
        <v>62</v>
      </c>
      <c r="I76" s="266" t="s">
        <v>62</v>
      </c>
      <c r="J76" s="151" t="s">
        <v>62</v>
      </c>
      <c r="K76" s="151" t="s">
        <v>62</v>
      </c>
    </row>
    <row r="77" spans="1:11" s="194" customFormat="1">
      <c r="A77" s="123">
        <v>4</v>
      </c>
      <c r="B77" s="149" t="s">
        <v>310</v>
      </c>
      <c r="C77" s="150"/>
      <c r="D77" s="151" t="s">
        <v>60</v>
      </c>
      <c r="E77" s="151" t="s">
        <v>60</v>
      </c>
      <c r="F77" s="151" t="s">
        <v>60</v>
      </c>
      <c r="G77" s="151" t="s">
        <v>60</v>
      </c>
      <c r="H77" s="266" t="s">
        <v>60</v>
      </c>
      <c r="I77" s="266" t="s">
        <v>60</v>
      </c>
      <c r="J77" s="151" t="s">
        <v>60</v>
      </c>
      <c r="K77" s="151" t="s">
        <v>60</v>
      </c>
    </row>
    <row r="78" spans="1:11" s="194" customFormat="1">
      <c r="A78" s="123">
        <v>4</v>
      </c>
      <c r="B78" s="149" t="s">
        <v>311</v>
      </c>
      <c r="C78" s="150"/>
      <c r="D78" s="151" t="s">
        <v>60</v>
      </c>
      <c r="E78" s="151" t="s">
        <v>60</v>
      </c>
      <c r="F78" s="151" t="s">
        <v>60</v>
      </c>
      <c r="G78" s="151" t="s">
        <v>60</v>
      </c>
      <c r="H78" s="266" t="s">
        <v>60</v>
      </c>
      <c r="I78" s="266" t="s">
        <v>60</v>
      </c>
      <c r="J78" s="151" t="s">
        <v>60</v>
      </c>
      <c r="K78" s="151" t="s">
        <v>60</v>
      </c>
    </row>
    <row r="79" spans="1:11" s="194" customFormat="1">
      <c r="A79" s="123">
        <v>3</v>
      </c>
      <c r="B79" s="128" t="s">
        <v>312</v>
      </c>
      <c r="C79" s="129"/>
      <c r="D79" s="130"/>
      <c r="E79" s="130"/>
      <c r="F79" s="130"/>
      <c r="G79" s="130"/>
      <c r="H79" s="130"/>
      <c r="I79" s="130"/>
      <c r="J79" s="130"/>
      <c r="K79" s="130"/>
    </row>
    <row r="80" spans="1:11" s="196" customFormat="1">
      <c r="A80" s="123">
        <v>4</v>
      </c>
      <c r="B80" s="149" t="s">
        <v>313</v>
      </c>
      <c r="C80" s="150"/>
      <c r="D80" s="151" t="s">
        <v>60</v>
      </c>
      <c r="E80" s="151" t="s">
        <v>60</v>
      </c>
      <c r="F80" s="151" t="s">
        <v>60</v>
      </c>
      <c r="G80" s="151" t="s">
        <v>60</v>
      </c>
      <c r="H80" s="266" t="s">
        <v>60</v>
      </c>
      <c r="I80" s="266" t="s">
        <v>60</v>
      </c>
      <c r="J80" s="151" t="s">
        <v>60</v>
      </c>
      <c r="K80" s="151" t="s">
        <v>60</v>
      </c>
    </row>
    <row r="81" spans="1:11" s="194" customFormat="1">
      <c r="A81" s="123">
        <v>4</v>
      </c>
      <c r="B81" s="149" t="s">
        <v>314</v>
      </c>
      <c r="C81" s="150"/>
      <c r="D81" s="151" t="s">
        <v>60</v>
      </c>
      <c r="E81" s="151" t="s">
        <v>60</v>
      </c>
      <c r="F81" s="151" t="s">
        <v>60</v>
      </c>
      <c r="G81" s="151" t="s">
        <v>60</v>
      </c>
      <c r="H81" s="266" t="s">
        <v>60</v>
      </c>
      <c r="I81" s="266" t="s">
        <v>60</v>
      </c>
      <c r="J81" s="151" t="s">
        <v>60</v>
      </c>
      <c r="K81" s="151" t="s">
        <v>60</v>
      </c>
    </row>
    <row r="82" spans="1:11" s="194" customFormat="1">
      <c r="A82" s="123">
        <v>4</v>
      </c>
      <c r="B82" s="149" t="s">
        <v>315</v>
      </c>
      <c r="C82" s="150"/>
      <c r="D82" s="151" t="s">
        <v>60</v>
      </c>
      <c r="E82" s="151" t="s">
        <v>60</v>
      </c>
      <c r="F82" s="151" t="s">
        <v>60</v>
      </c>
      <c r="G82" s="151" t="s">
        <v>60</v>
      </c>
      <c r="H82" s="266" t="s">
        <v>60</v>
      </c>
      <c r="I82" s="266" t="s">
        <v>60</v>
      </c>
      <c r="J82" s="151" t="s">
        <v>60</v>
      </c>
      <c r="K82" s="151" t="s">
        <v>60</v>
      </c>
    </row>
    <row r="83" spans="1:11" s="194" customFormat="1">
      <c r="A83" s="123">
        <v>2</v>
      </c>
      <c r="B83" s="126" t="s">
        <v>316</v>
      </c>
      <c r="C83" s="126"/>
      <c r="D83" s="127"/>
      <c r="E83" s="127"/>
      <c r="F83" s="127"/>
      <c r="G83" s="127"/>
      <c r="H83" s="261"/>
      <c r="I83" s="261"/>
      <c r="J83" s="127"/>
      <c r="K83" s="127"/>
    </row>
    <row r="84" spans="1:11" s="182" customFormat="1">
      <c r="A84" s="123">
        <v>3</v>
      </c>
      <c r="B84" s="212" t="s">
        <v>509</v>
      </c>
      <c r="C84" s="186"/>
      <c r="D84" s="140" t="s">
        <v>62</v>
      </c>
      <c r="E84" s="140" t="s">
        <v>62</v>
      </c>
      <c r="F84" s="140" t="s">
        <v>62</v>
      </c>
      <c r="G84" s="140" t="s">
        <v>62</v>
      </c>
      <c r="H84" s="140" t="s">
        <v>62</v>
      </c>
      <c r="I84" s="140" t="s">
        <v>62</v>
      </c>
      <c r="J84" s="140" t="s">
        <v>62</v>
      </c>
      <c r="K84" s="140" t="s">
        <v>62</v>
      </c>
    </row>
    <row r="85" spans="1:11" s="194" customFormat="1">
      <c r="A85" s="123">
        <v>2</v>
      </c>
      <c r="B85" s="126" t="s">
        <v>414</v>
      </c>
      <c r="C85" s="126"/>
      <c r="D85" s="127"/>
      <c r="E85" s="127"/>
      <c r="F85" s="127"/>
      <c r="G85" s="127"/>
      <c r="H85" s="261"/>
      <c r="I85" s="261"/>
      <c r="J85" s="127"/>
      <c r="K85" s="127"/>
    </row>
    <row r="86" spans="1:11" s="182" customFormat="1">
      <c r="A86" s="123">
        <v>3</v>
      </c>
      <c r="B86" s="128" t="s">
        <v>272</v>
      </c>
      <c r="C86" s="129"/>
      <c r="D86" s="130"/>
      <c r="E86" s="130"/>
      <c r="F86" s="130"/>
      <c r="G86" s="130"/>
      <c r="H86" s="130"/>
      <c r="I86" s="130"/>
      <c r="J86" s="130"/>
      <c r="K86" s="130"/>
    </row>
    <row r="87" spans="1:11" s="182" customFormat="1">
      <c r="A87" s="123">
        <v>4</v>
      </c>
      <c r="B87" s="149" t="s">
        <v>415</v>
      </c>
      <c r="C87" s="150"/>
      <c r="D87" s="151" t="s">
        <v>60</v>
      </c>
      <c r="E87" s="151" t="s">
        <v>60</v>
      </c>
      <c r="F87" s="151" t="s">
        <v>60</v>
      </c>
      <c r="G87" s="151" t="s">
        <v>60</v>
      </c>
      <c r="H87" s="266" t="s">
        <v>60</v>
      </c>
      <c r="I87" s="266" t="s">
        <v>60</v>
      </c>
      <c r="J87" s="151" t="s">
        <v>60</v>
      </c>
      <c r="K87" s="151" t="s">
        <v>60</v>
      </c>
    </row>
    <row r="88" spans="1:11" s="194" customFormat="1">
      <c r="A88" s="123">
        <v>4</v>
      </c>
      <c r="B88" s="149" t="s">
        <v>416</v>
      </c>
      <c r="C88" s="150"/>
      <c r="D88" s="151" t="s">
        <v>60</v>
      </c>
      <c r="E88" s="151" t="s">
        <v>60</v>
      </c>
      <c r="F88" s="151" t="s">
        <v>60</v>
      </c>
      <c r="G88" s="151" t="s">
        <v>60</v>
      </c>
      <c r="H88" s="266" t="s">
        <v>60</v>
      </c>
      <c r="I88" s="266" t="s">
        <v>60</v>
      </c>
      <c r="J88" s="151" t="s">
        <v>60</v>
      </c>
      <c r="K88" s="151" t="s">
        <v>60</v>
      </c>
    </row>
    <row r="89" spans="1:11" s="194" customFormat="1">
      <c r="A89" s="123">
        <v>4</v>
      </c>
      <c r="B89" s="149" t="s">
        <v>618</v>
      </c>
      <c r="C89" s="150"/>
      <c r="D89" s="151" t="s">
        <v>62</v>
      </c>
      <c r="E89" s="151" t="s">
        <v>62</v>
      </c>
      <c r="F89" s="151" t="s">
        <v>62</v>
      </c>
      <c r="G89" s="151" t="s">
        <v>62</v>
      </c>
      <c r="H89" s="266" t="s">
        <v>58</v>
      </c>
      <c r="I89" s="266" t="s">
        <v>58</v>
      </c>
      <c r="J89" s="151" t="s">
        <v>58</v>
      </c>
      <c r="K89" s="151" t="s">
        <v>58</v>
      </c>
    </row>
    <row r="90" spans="1:11" s="194" customFormat="1">
      <c r="A90" s="123">
        <v>3</v>
      </c>
      <c r="B90" s="128" t="s">
        <v>317</v>
      </c>
      <c r="C90" s="129"/>
      <c r="D90" s="130" t="s">
        <v>655</v>
      </c>
      <c r="E90" s="130" t="s">
        <v>655</v>
      </c>
      <c r="F90" s="130" t="s">
        <v>655</v>
      </c>
      <c r="G90" s="130" t="s">
        <v>655</v>
      </c>
      <c r="H90" s="130" t="s">
        <v>655</v>
      </c>
      <c r="I90" s="130" t="s">
        <v>655</v>
      </c>
      <c r="J90" s="130" t="s">
        <v>655</v>
      </c>
      <c r="K90" s="130" t="s">
        <v>655</v>
      </c>
    </row>
    <row r="91" spans="1:11" s="194" customFormat="1">
      <c r="A91" s="123">
        <v>4</v>
      </c>
      <c r="B91" s="149" t="s">
        <v>318</v>
      </c>
      <c r="C91" s="150"/>
      <c r="D91" s="151" t="s">
        <v>60</v>
      </c>
      <c r="E91" s="151" t="s">
        <v>60</v>
      </c>
      <c r="F91" s="151" t="s">
        <v>60</v>
      </c>
      <c r="G91" s="151" t="s">
        <v>60</v>
      </c>
      <c r="H91" s="266" t="s">
        <v>62</v>
      </c>
      <c r="I91" s="266" t="s">
        <v>62</v>
      </c>
      <c r="J91" s="151" t="s">
        <v>60</v>
      </c>
      <c r="K91" s="151" t="s">
        <v>60</v>
      </c>
    </row>
    <row r="92" spans="1:11" s="182" customFormat="1">
      <c r="A92" s="123">
        <v>2</v>
      </c>
      <c r="B92" s="126" t="s">
        <v>320</v>
      </c>
      <c r="C92" s="126"/>
      <c r="D92" s="127"/>
      <c r="E92" s="127"/>
      <c r="F92" s="127"/>
      <c r="G92" s="127"/>
      <c r="H92" s="261"/>
      <c r="I92" s="261"/>
      <c r="J92" s="127"/>
      <c r="K92" s="127"/>
    </row>
    <row r="93" spans="1:11" s="182" customFormat="1">
      <c r="A93" s="123">
        <v>3</v>
      </c>
      <c r="B93" s="128" t="s">
        <v>477</v>
      </c>
      <c r="C93" s="129"/>
      <c r="D93" s="130"/>
      <c r="E93" s="130"/>
      <c r="F93" s="130"/>
      <c r="G93" s="130"/>
      <c r="H93" s="130"/>
      <c r="I93" s="130"/>
      <c r="J93" s="130"/>
      <c r="K93" s="130"/>
    </row>
    <row r="94" spans="1:11" s="182" customFormat="1">
      <c r="A94" s="123">
        <v>4</v>
      </c>
      <c r="B94" s="137" t="s">
        <v>620</v>
      </c>
      <c r="C94" s="138"/>
      <c r="D94" s="139" t="s">
        <v>62</v>
      </c>
      <c r="E94" s="139" t="s">
        <v>62</v>
      </c>
      <c r="F94" s="139" t="s">
        <v>62</v>
      </c>
      <c r="G94" s="139" t="s">
        <v>62</v>
      </c>
      <c r="H94" s="265" t="s">
        <v>62</v>
      </c>
      <c r="I94" s="265" t="s">
        <v>62</v>
      </c>
      <c r="J94" s="139" t="s">
        <v>62</v>
      </c>
      <c r="K94" s="139" t="s">
        <v>62</v>
      </c>
    </row>
    <row r="95" spans="1:11" s="182" customFormat="1">
      <c r="A95" s="123">
        <v>4</v>
      </c>
      <c r="B95" s="137" t="s">
        <v>621</v>
      </c>
      <c r="C95" s="138"/>
      <c r="D95" s="139" t="s">
        <v>62</v>
      </c>
      <c r="E95" s="139" t="s">
        <v>62</v>
      </c>
      <c r="F95" s="139" t="s">
        <v>62</v>
      </c>
      <c r="G95" s="139" t="s">
        <v>62</v>
      </c>
      <c r="H95" s="265" t="s">
        <v>62</v>
      </c>
      <c r="I95" s="265" t="s">
        <v>62</v>
      </c>
      <c r="J95" s="139" t="s">
        <v>62</v>
      </c>
      <c r="K95" s="139" t="s">
        <v>62</v>
      </c>
    </row>
    <row r="96" spans="1:11" s="182" customFormat="1">
      <c r="A96" s="123">
        <v>4</v>
      </c>
      <c r="B96" s="137" t="s">
        <v>656</v>
      </c>
      <c r="C96" s="138"/>
      <c r="D96" s="139" t="s">
        <v>60</v>
      </c>
      <c r="E96" s="139" t="s">
        <v>60</v>
      </c>
      <c r="F96" s="139" t="s">
        <v>60</v>
      </c>
      <c r="G96" s="139" t="s">
        <v>60</v>
      </c>
      <c r="H96" s="265" t="s">
        <v>60</v>
      </c>
      <c r="I96" s="265" t="s">
        <v>60</v>
      </c>
      <c r="J96" s="139" t="s">
        <v>60</v>
      </c>
      <c r="K96" s="139" t="s">
        <v>60</v>
      </c>
    </row>
    <row r="97" spans="1:11" s="182" customFormat="1">
      <c r="A97" s="123">
        <v>4</v>
      </c>
      <c r="B97" s="137" t="s">
        <v>481</v>
      </c>
      <c r="C97" s="138"/>
      <c r="D97" s="139" t="s">
        <v>62</v>
      </c>
      <c r="E97" s="139" t="s">
        <v>62</v>
      </c>
      <c r="F97" s="139" t="s">
        <v>62</v>
      </c>
      <c r="G97" s="139" t="s">
        <v>62</v>
      </c>
      <c r="H97" s="265" t="s">
        <v>62</v>
      </c>
      <c r="I97" s="265" t="s">
        <v>62</v>
      </c>
      <c r="J97" s="139" t="s">
        <v>62</v>
      </c>
      <c r="K97" s="139" t="s">
        <v>62</v>
      </c>
    </row>
    <row r="98" spans="1:11" s="182" customFormat="1">
      <c r="A98" s="123">
        <v>3</v>
      </c>
      <c r="B98" s="128" t="s">
        <v>321</v>
      </c>
      <c r="C98" s="129"/>
      <c r="D98" s="130"/>
      <c r="E98" s="130"/>
      <c r="F98" s="130"/>
      <c r="G98" s="130"/>
      <c r="H98" s="130"/>
      <c r="I98" s="130"/>
      <c r="J98" s="130"/>
      <c r="K98" s="130"/>
    </row>
    <row r="99" spans="1:11" s="193" customFormat="1" ht="27.6">
      <c r="A99" s="123">
        <v>4</v>
      </c>
      <c r="B99" s="131" t="s">
        <v>322</v>
      </c>
      <c r="C99" s="132"/>
      <c r="D99" s="133"/>
      <c r="E99" s="133"/>
      <c r="F99" s="133"/>
      <c r="G99" s="133"/>
      <c r="H99" s="262"/>
      <c r="I99" s="262"/>
      <c r="J99" s="133"/>
      <c r="K99" s="133"/>
    </row>
    <row r="100" spans="1:11" s="193" customFormat="1">
      <c r="A100" s="123">
        <v>5</v>
      </c>
      <c r="B100" s="157" t="s">
        <v>323</v>
      </c>
      <c r="C100" s="158" t="s">
        <v>657</v>
      </c>
      <c r="D100" s="144" t="s">
        <v>324</v>
      </c>
      <c r="E100" s="144" t="s">
        <v>324</v>
      </c>
      <c r="F100" s="144" t="s">
        <v>324</v>
      </c>
      <c r="G100" s="144" t="s">
        <v>324</v>
      </c>
      <c r="H100" s="268" t="s">
        <v>324</v>
      </c>
      <c r="I100" s="268" t="s">
        <v>324</v>
      </c>
      <c r="J100" s="144" t="s">
        <v>324</v>
      </c>
      <c r="K100" s="144" t="s">
        <v>324</v>
      </c>
    </row>
    <row r="101" spans="1:11" s="193" customFormat="1">
      <c r="A101" s="123">
        <v>4</v>
      </c>
      <c r="B101" s="131" t="s">
        <v>325</v>
      </c>
      <c r="C101" s="132"/>
      <c r="D101" s="133"/>
      <c r="E101" s="133"/>
      <c r="F101" s="133"/>
      <c r="G101" s="133"/>
      <c r="H101" s="262"/>
      <c r="I101" s="262"/>
      <c r="J101" s="133"/>
      <c r="K101" s="133"/>
    </row>
    <row r="102" spans="1:11" s="193" customFormat="1" ht="27.6">
      <c r="A102" s="123">
        <v>5</v>
      </c>
      <c r="B102" s="157" t="s">
        <v>326</v>
      </c>
      <c r="C102" s="158" t="s">
        <v>327</v>
      </c>
      <c r="D102" s="144" t="s">
        <v>328</v>
      </c>
      <c r="E102" s="144" t="s">
        <v>328</v>
      </c>
      <c r="F102" s="144" t="s">
        <v>328</v>
      </c>
      <c r="G102" s="144" t="s">
        <v>328</v>
      </c>
      <c r="H102" s="268" t="s">
        <v>328</v>
      </c>
      <c r="I102" s="268" t="s">
        <v>328</v>
      </c>
      <c r="J102" s="144" t="s">
        <v>328</v>
      </c>
      <c r="K102" s="144" t="s">
        <v>328</v>
      </c>
    </row>
    <row r="103" spans="1:11" s="193" customFormat="1">
      <c r="A103" s="123">
        <v>4</v>
      </c>
      <c r="B103" s="131" t="s">
        <v>329</v>
      </c>
      <c r="C103" s="132"/>
      <c r="D103" s="133"/>
      <c r="E103" s="133"/>
      <c r="F103" s="133"/>
      <c r="G103" s="133"/>
      <c r="H103" s="262"/>
      <c r="I103" s="262"/>
      <c r="J103" s="133"/>
      <c r="K103" s="133"/>
    </row>
    <row r="104" spans="1:11" s="193" customFormat="1">
      <c r="A104" s="123">
        <v>5</v>
      </c>
      <c r="B104" s="157" t="s">
        <v>326</v>
      </c>
      <c r="C104" s="158"/>
      <c r="D104" s="144" t="s">
        <v>328</v>
      </c>
      <c r="E104" s="144" t="s">
        <v>328</v>
      </c>
      <c r="F104" s="144" t="s">
        <v>328</v>
      </c>
      <c r="G104" s="144" t="s">
        <v>328</v>
      </c>
      <c r="H104" s="268" t="s">
        <v>328</v>
      </c>
      <c r="I104" s="268" t="s">
        <v>328</v>
      </c>
      <c r="J104" s="144" t="s">
        <v>328</v>
      </c>
      <c r="K104" s="144" t="s">
        <v>328</v>
      </c>
    </row>
    <row r="105" spans="1:11" s="193" customFormat="1">
      <c r="A105" s="123">
        <v>1</v>
      </c>
      <c r="B105" s="124" t="s">
        <v>29</v>
      </c>
      <c r="C105" s="124"/>
      <c r="D105" s="125"/>
      <c r="E105" s="125"/>
      <c r="F105" s="125"/>
      <c r="G105" s="125"/>
      <c r="H105" s="260"/>
      <c r="I105" s="260"/>
      <c r="J105" s="125"/>
      <c r="K105" s="125"/>
    </row>
    <row r="106" spans="1:11" s="182" customFormat="1">
      <c r="A106" s="123">
        <v>2</v>
      </c>
      <c r="B106" s="126" t="s">
        <v>330</v>
      </c>
      <c r="C106" s="126"/>
      <c r="D106" s="127"/>
      <c r="E106" s="127"/>
      <c r="F106" s="127"/>
      <c r="G106" s="127"/>
      <c r="H106" s="261"/>
      <c r="I106" s="261"/>
      <c r="J106" s="127"/>
      <c r="K106" s="127"/>
    </row>
    <row r="107" spans="1:11" s="199" customFormat="1">
      <c r="A107" s="123">
        <v>3</v>
      </c>
      <c r="B107" s="128" t="s">
        <v>331</v>
      </c>
      <c r="C107" s="129"/>
      <c r="D107" s="130" t="s">
        <v>655</v>
      </c>
      <c r="E107" s="130" t="s">
        <v>655</v>
      </c>
      <c r="F107" s="130" t="s">
        <v>655</v>
      </c>
      <c r="G107" s="130" t="s">
        <v>655</v>
      </c>
      <c r="H107" s="130" t="s">
        <v>655</v>
      </c>
      <c r="I107" s="130" t="s">
        <v>655</v>
      </c>
      <c r="J107" s="130" t="s">
        <v>655</v>
      </c>
      <c r="K107" s="130" t="s">
        <v>655</v>
      </c>
    </row>
    <row r="108" spans="1:11" s="182" customFormat="1">
      <c r="A108" s="123">
        <v>4</v>
      </c>
      <c r="B108" s="137" t="s">
        <v>332</v>
      </c>
      <c r="C108" s="159"/>
      <c r="D108" s="265" t="s">
        <v>658</v>
      </c>
      <c r="E108" s="265" t="s">
        <v>658</v>
      </c>
      <c r="F108" s="265" t="s">
        <v>658</v>
      </c>
      <c r="G108" s="265" t="s">
        <v>658</v>
      </c>
      <c r="H108" s="265" t="s">
        <v>658</v>
      </c>
      <c r="I108" s="265" t="s">
        <v>658</v>
      </c>
      <c r="J108" s="265" t="s">
        <v>58</v>
      </c>
      <c r="K108" s="265" t="s">
        <v>58</v>
      </c>
    </row>
    <row r="109" spans="1:11" s="199" customFormat="1">
      <c r="A109" s="123">
        <v>4</v>
      </c>
      <c r="B109" s="137" t="s">
        <v>334</v>
      </c>
      <c r="C109" s="159"/>
      <c r="D109" s="139" t="s">
        <v>335</v>
      </c>
      <c r="E109" s="139" t="s">
        <v>335</v>
      </c>
      <c r="F109" s="139" t="s">
        <v>335</v>
      </c>
      <c r="G109" s="139" t="s">
        <v>335</v>
      </c>
      <c r="H109" s="265" t="s">
        <v>335</v>
      </c>
      <c r="I109" s="265" t="s">
        <v>335</v>
      </c>
      <c r="J109" s="265" t="s">
        <v>58</v>
      </c>
      <c r="K109" s="265" t="s">
        <v>58</v>
      </c>
    </row>
    <row r="110" spans="1:11" s="199" customFormat="1">
      <c r="A110" s="123">
        <v>4</v>
      </c>
      <c r="B110" s="137" t="s">
        <v>336</v>
      </c>
      <c r="C110" s="138"/>
      <c r="D110" s="139" t="s">
        <v>337</v>
      </c>
      <c r="E110" s="139" t="s">
        <v>337</v>
      </c>
      <c r="F110" s="139" t="s">
        <v>337</v>
      </c>
      <c r="G110" s="139" t="s">
        <v>337</v>
      </c>
      <c r="H110" s="265" t="s">
        <v>337</v>
      </c>
      <c r="I110" s="265" t="s">
        <v>337</v>
      </c>
      <c r="J110" s="265" t="s">
        <v>58</v>
      </c>
      <c r="K110" s="265" t="s">
        <v>58</v>
      </c>
    </row>
    <row r="111" spans="1:11" s="199" customFormat="1">
      <c r="A111" s="123">
        <v>4</v>
      </c>
      <c r="B111" s="137" t="s">
        <v>338</v>
      </c>
      <c r="C111" s="138"/>
      <c r="D111" s="139" t="s">
        <v>659</v>
      </c>
      <c r="E111" s="139" t="s">
        <v>659</v>
      </c>
      <c r="F111" s="139" t="s">
        <v>659</v>
      </c>
      <c r="G111" s="139" t="s">
        <v>659</v>
      </c>
      <c r="H111" s="139" t="s">
        <v>659</v>
      </c>
      <c r="I111" s="139" t="s">
        <v>659</v>
      </c>
      <c r="J111" s="265" t="s">
        <v>58</v>
      </c>
      <c r="K111" s="265" t="s">
        <v>58</v>
      </c>
    </row>
    <row r="112" spans="1:11" s="199" customFormat="1">
      <c r="A112" s="123">
        <v>4</v>
      </c>
      <c r="B112" s="137" t="s">
        <v>340</v>
      </c>
      <c r="C112" s="138"/>
      <c r="D112" s="139" t="s">
        <v>660</v>
      </c>
      <c r="E112" s="139" t="s">
        <v>660</v>
      </c>
      <c r="F112" s="139" t="s">
        <v>660</v>
      </c>
      <c r="G112" s="139" t="s">
        <v>660</v>
      </c>
      <c r="H112" s="139" t="s">
        <v>660</v>
      </c>
      <c r="I112" s="139" t="s">
        <v>660</v>
      </c>
      <c r="J112" s="265" t="s">
        <v>58</v>
      </c>
      <c r="K112" s="265" t="s">
        <v>58</v>
      </c>
    </row>
    <row r="113" spans="1:11" s="199" customFormat="1">
      <c r="A113" s="123">
        <v>3</v>
      </c>
      <c r="B113" s="128" t="s">
        <v>661</v>
      </c>
      <c r="C113" s="129"/>
      <c r="D113" s="130"/>
      <c r="E113" s="130"/>
      <c r="F113" s="130"/>
      <c r="G113" s="130"/>
      <c r="H113" s="130"/>
      <c r="I113" s="130"/>
      <c r="J113" s="130"/>
      <c r="K113" s="130"/>
    </row>
    <row r="114" spans="1:11" s="182" customFormat="1">
      <c r="A114" s="123">
        <v>4</v>
      </c>
      <c r="B114" s="137" t="s">
        <v>662</v>
      </c>
      <c r="C114" s="159"/>
      <c r="D114" s="265" t="s">
        <v>663</v>
      </c>
      <c r="E114" s="265" t="s">
        <v>663</v>
      </c>
      <c r="F114" s="265" t="s">
        <v>663</v>
      </c>
      <c r="G114" s="265" t="s">
        <v>663</v>
      </c>
      <c r="H114" s="265" t="s">
        <v>663</v>
      </c>
      <c r="I114" s="265" t="s">
        <v>663</v>
      </c>
      <c r="J114" s="139" t="s">
        <v>663</v>
      </c>
      <c r="K114" s="139" t="s">
        <v>663</v>
      </c>
    </row>
    <row r="115" spans="1:11" s="182" customFormat="1">
      <c r="A115" s="123">
        <v>1</v>
      </c>
      <c r="B115" s="124" t="s">
        <v>341</v>
      </c>
      <c r="C115" s="124"/>
      <c r="D115" s="162"/>
      <c r="E115" s="162"/>
      <c r="F115" s="162"/>
      <c r="G115" s="162"/>
      <c r="H115" s="269"/>
      <c r="I115" s="269"/>
      <c r="J115" s="162"/>
      <c r="K115" s="162"/>
    </row>
    <row r="116" spans="1:11" s="182" customFormat="1">
      <c r="A116" s="123">
        <v>3</v>
      </c>
      <c r="B116" s="128" t="s">
        <v>430</v>
      </c>
      <c r="C116" s="129"/>
      <c r="D116" s="130"/>
      <c r="E116" s="130"/>
      <c r="F116" s="130"/>
      <c r="G116" s="130"/>
      <c r="H116" s="130"/>
      <c r="I116" s="130"/>
      <c r="J116" s="130"/>
      <c r="K116" s="130"/>
    </row>
    <row r="117" spans="1:11" s="182" customFormat="1">
      <c r="A117" s="123">
        <v>4</v>
      </c>
      <c r="B117" s="137" t="s">
        <v>664</v>
      </c>
      <c r="C117" s="138"/>
      <c r="D117" s="139" t="s">
        <v>65</v>
      </c>
      <c r="E117" s="139" t="s">
        <v>65</v>
      </c>
      <c r="F117" s="139" t="s">
        <v>65</v>
      </c>
      <c r="G117" s="139" t="s">
        <v>65</v>
      </c>
      <c r="H117" s="265" t="s">
        <v>67</v>
      </c>
      <c r="I117" s="265" t="s">
        <v>67</v>
      </c>
      <c r="J117" s="139" t="s">
        <v>58</v>
      </c>
      <c r="K117" s="139" t="s">
        <v>58</v>
      </c>
    </row>
    <row r="118" spans="1:11" s="185" customFormat="1">
      <c r="A118" s="123">
        <v>4</v>
      </c>
      <c r="B118" s="137" t="s">
        <v>665</v>
      </c>
      <c r="C118" s="138"/>
      <c r="D118" s="139" t="s">
        <v>65</v>
      </c>
      <c r="E118" s="139" t="s">
        <v>65</v>
      </c>
      <c r="F118" s="139" t="s">
        <v>65</v>
      </c>
      <c r="G118" s="139" t="s">
        <v>65</v>
      </c>
      <c r="H118" s="265" t="s">
        <v>67</v>
      </c>
      <c r="I118" s="265" t="s">
        <v>67</v>
      </c>
      <c r="J118" s="139" t="s">
        <v>58</v>
      </c>
      <c r="K118" s="139" t="s">
        <v>58</v>
      </c>
    </row>
    <row r="119" spans="1:11" s="182" customFormat="1">
      <c r="A119" s="123">
        <v>4</v>
      </c>
      <c r="B119" s="137" t="s">
        <v>274</v>
      </c>
      <c r="C119" s="138"/>
      <c r="D119" s="139" t="s">
        <v>65</v>
      </c>
      <c r="E119" s="139" t="s">
        <v>65</v>
      </c>
      <c r="F119" s="139" t="s">
        <v>65</v>
      </c>
      <c r="G119" s="139" t="s">
        <v>65</v>
      </c>
      <c r="H119" s="265" t="s">
        <v>67</v>
      </c>
      <c r="I119" s="265" t="s">
        <v>67</v>
      </c>
      <c r="J119" s="139" t="s">
        <v>58</v>
      </c>
      <c r="K119" s="139" t="s">
        <v>58</v>
      </c>
    </row>
    <row r="120" spans="1:11" s="185" customFormat="1">
      <c r="A120" s="123">
        <v>4</v>
      </c>
      <c r="B120" s="137" t="s">
        <v>666</v>
      </c>
      <c r="C120" s="138"/>
      <c r="D120" s="139" t="s">
        <v>67</v>
      </c>
      <c r="E120" s="139" t="s">
        <v>67</v>
      </c>
      <c r="F120" s="139" t="s">
        <v>67</v>
      </c>
      <c r="G120" s="139" t="s">
        <v>67</v>
      </c>
      <c r="H120" s="265" t="s">
        <v>67</v>
      </c>
      <c r="I120" s="265" t="s">
        <v>67</v>
      </c>
      <c r="J120" s="139" t="s">
        <v>58</v>
      </c>
      <c r="K120" s="139" t="s">
        <v>58</v>
      </c>
    </row>
    <row r="121" spans="1:11" s="182" customFormat="1">
      <c r="A121" s="123">
        <v>4</v>
      </c>
      <c r="B121" s="137" t="s">
        <v>667</v>
      </c>
      <c r="C121" s="138"/>
      <c r="D121" s="139" t="s">
        <v>67</v>
      </c>
      <c r="E121" s="139" t="s">
        <v>67</v>
      </c>
      <c r="F121" s="139" t="s">
        <v>67</v>
      </c>
      <c r="G121" s="139" t="s">
        <v>67</v>
      </c>
      <c r="H121" s="265" t="s">
        <v>67</v>
      </c>
      <c r="I121" s="265" t="s">
        <v>67</v>
      </c>
      <c r="J121" s="139" t="s">
        <v>58</v>
      </c>
      <c r="K121" s="139" t="s">
        <v>58</v>
      </c>
    </row>
    <row r="122" spans="1:11" s="182" customFormat="1">
      <c r="A122" s="123">
        <v>4</v>
      </c>
      <c r="B122" s="137" t="s">
        <v>668</v>
      </c>
      <c r="C122" s="138"/>
      <c r="D122" s="139" t="s">
        <v>65</v>
      </c>
      <c r="E122" s="139" t="s">
        <v>65</v>
      </c>
      <c r="F122" s="139" t="s">
        <v>65</v>
      </c>
      <c r="G122" s="139" t="s">
        <v>65</v>
      </c>
      <c r="H122" s="265" t="s">
        <v>67</v>
      </c>
      <c r="I122" s="265" t="s">
        <v>67</v>
      </c>
      <c r="J122" s="139" t="s">
        <v>58</v>
      </c>
      <c r="K122" s="139" t="s">
        <v>58</v>
      </c>
    </row>
    <row r="123" spans="1:11" s="182" customFormat="1">
      <c r="A123" s="123">
        <v>4</v>
      </c>
      <c r="B123" s="137" t="s">
        <v>443</v>
      </c>
      <c r="C123" s="138"/>
      <c r="D123" s="139" t="s">
        <v>65</v>
      </c>
      <c r="E123" s="139" t="s">
        <v>65</v>
      </c>
      <c r="F123" s="139" t="s">
        <v>65</v>
      </c>
      <c r="G123" s="139" t="s">
        <v>65</v>
      </c>
      <c r="H123" s="265" t="s">
        <v>65</v>
      </c>
      <c r="I123" s="265" t="s">
        <v>65</v>
      </c>
      <c r="J123" s="139" t="s">
        <v>58</v>
      </c>
      <c r="K123" s="139" t="s">
        <v>58</v>
      </c>
    </row>
    <row r="124" spans="1:11" s="182" customFormat="1">
      <c r="A124" s="123">
        <v>4</v>
      </c>
      <c r="B124" s="137" t="s">
        <v>669</v>
      </c>
      <c r="C124" s="138"/>
      <c r="D124" s="139" t="s">
        <v>65</v>
      </c>
      <c r="E124" s="139" t="s">
        <v>65</v>
      </c>
      <c r="F124" s="139" t="s">
        <v>65</v>
      </c>
      <c r="G124" s="139" t="s">
        <v>65</v>
      </c>
      <c r="H124" s="265" t="s">
        <v>65</v>
      </c>
      <c r="I124" s="265" t="s">
        <v>65</v>
      </c>
      <c r="J124" s="139" t="s">
        <v>58</v>
      </c>
      <c r="K124" s="139" t="s">
        <v>58</v>
      </c>
    </row>
    <row r="125" spans="1:11" s="182" customFormat="1">
      <c r="A125" s="123">
        <v>4</v>
      </c>
      <c r="B125" s="137" t="s">
        <v>593</v>
      </c>
      <c r="C125" s="138"/>
      <c r="D125" s="265" t="s">
        <v>65</v>
      </c>
      <c r="E125" s="265" t="s">
        <v>65</v>
      </c>
      <c r="F125" s="265" t="s">
        <v>65</v>
      </c>
      <c r="G125" s="265" t="s">
        <v>65</v>
      </c>
      <c r="H125" s="265" t="s">
        <v>65</v>
      </c>
      <c r="I125" s="265" t="s">
        <v>65</v>
      </c>
      <c r="J125" s="139" t="s">
        <v>58</v>
      </c>
      <c r="K125" s="139" t="s">
        <v>58</v>
      </c>
    </row>
    <row r="126" spans="1:11" s="182" customFormat="1">
      <c r="A126" s="123">
        <v>4</v>
      </c>
      <c r="B126" s="137" t="s">
        <v>670</v>
      </c>
      <c r="C126" s="138"/>
      <c r="D126" s="139" t="s">
        <v>65</v>
      </c>
      <c r="E126" s="139" t="s">
        <v>65</v>
      </c>
      <c r="F126" s="139" t="s">
        <v>65</v>
      </c>
      <c r="G126" s="139" t="s">
        <v>65</v>
      </c>
      <c r="H126" s="265" t="s">
        <v>65</v>
      </c>
      <c r="I126" s="265" t="s">
        <v>65</v>
      </c>
      <c r="J126" s="139" t="s">
        <v>58</v>
      </c>
      <c r="K126" s="139" t="s">
        <v>58</v>
      </c>
    </row>
    <row r="127" spans="1:11" s="182" customFormat="1">
      <c r="A127" s="123">
        <v>4</v>
      </c>
      <c r="B127" s="137" t="s">
        <v>671</v>
      </c>
      <c r="C127" s="138"/>
      <c r="D127" s="139" t="s">
        <v>65</v>
      </c>
      <c r="E127" s="139" t="s">
        <v>65</v>
      </c>
      <c r="F127" s="139" t="s">
        <v>65</v>
      </c>
      <c r="G127" s="139" t="s">
        <v>65</v>
      </c>
      <c r="H127" s="265" t="s">
        <v>65</v>
      </c>
      <c r="I127" s="265" t="s">
        <v>65</v>
      </c>
      <c r="J127" s="139" t="s">
        <v>58</v>
      </c>
      <c r="K127" s="139" t="s">
        <v>58</v>
      </c>
    </row>
    <row r="128" spans="1:11" s="182" customFormat="1">
      <c r="A128" s="123">
        <v>4</v>
      </c>
      <c r="B128" s="137" t="s">
        <v>672</v>
      </c>
      <c r="C128" s="138"/>
      <c r="D128" s="139" t="s">
        <v>65</v>
      </c>
      <c r="E128" s="139" t="s">
        <v>65</v>
      </c>
      <c r="F128" s="139" t="s">
        <v>65</v>
      </c>
      <c r="G128" s="139" t="s">
        <v>65</v>
      </c>
      <c r="H128" s="265" t="s">
        <v>65</v>
      </c>
      <c r="I128" s="265" t="s">
        <v>65</v>
      </c>
      <c r="J128" s="139" t="s">
        <v>58</v>
      </c>
      <c r="K128" s="139" t="s">
        <v>58</v>
      </c>
    </row>
    <row r="129" spans="1:11" s="182" customFormat="1">
      <c r="A129" s="123">
        <v>4</v>
      </c>
      <c r="B129" s="137" t="s">
        <v>673</v>
      </c>
      <c r="C129" s="138"/>
      <c r="D129" s="139" t="s">
        <v>65</v>
      </c>
      <c r="E129" s="139" t="s">
        <v>65</v>
      </c>
      <c r="F129" s="139" t="s">
        <v>65</v>
      </c>
      <c r="G129" s="139" t="s">
        <v>65</v>
      </c>
      <c r="H129" s="265" t="s">
        <v>67</v>
      </c>
      <c r="I129" s="265" t="s">
        <v>67</v>
      </c>
      <c r="J129" s="139" t="s">
        <v>58</v>
      </c>
      <c r="K129" s="139" t="s">
        <v>58</v>
      </c>
    </row>
    <row r="130" spans="1:11" s="182" customFormat="1">
      <c r="A130" s="123">
        <v>4</v>
      </c>
      <c r="B130" s="137" t="s">
        <v>674</v>
      </c>
      <c r="C130" s="138"/>
      <c r="D130" s="139" t="s">
        <v>65</v>
      </c>
      <c r="E130" s="139" t="s">
        <v>65</v>
      </c>
      <c r="F130" s="139" t="s">
        <v>65</v>
      </c>
      <c r="G130" s="139" t="s">
        <v>65</v>
      </c>
      <c r="H130" s="265" t="s">
        <v>58</v>
      </c>
      <c r="I130" s="265" t="s">
        <v>58</v>
      </c>
      <c r="J130" s="139" t="s">
        <v>58</v>
      </c>
      <c r="K130" s="139" t="s">
        <v>58</v>
      </c>
    </row>
    <row r="131" spans="1:11" s="182" customFormat="1">
      <c r="A131" s="123">
        <v>3</v>
      </c>
      <c r="B131" s="128" t="s">
        <v>434</v>
      </c>
      <c r="C131" s="129"/>
      <c r="D131" s="130"/>
      <c r="E131" s="130"/>
      <c r="F131" s="130"/>
      <c r="G131" s="130"/>
      <c r="H131" s="130"/>
      <c r="I131" s="130"/>
      <c r="J131" s="130"/>
      <c r="K131" s="130"/>
    </row>
    <row r="132" spans="1:11" s="182" customFormat="1">
      <c r="A132" s="123">
        <v>4</v>
      </c>
      <c r="B132" s="137" t="s">
        <v>675</v>
      </c>
      <c r="C132" s="138"/>
      <c r="D132" s="139" t="s">
        <v>65</v>
      </c>
      <c r="E132" s="139" t="s">
        <v>65</v>
      </c>
      <c r="F132" s="139" t="s">
        <v>65</v>
      </c>
      <c r="G132" s="139" t="s">
        <v>65</v>
      </c>
      <c r="H132" s="265" t="s">
        <v>65</v>
      </c>
      <c r="I132" s="265" t="s">
        <v>65</v>
      </c>
      <c r="J132" s="139" t="s">
        <v>58</v>
      </c>
      <c r="K132" s="139" t="s">
        <v>58</v>
      </c>
    </row>
    <row r="133" spans="1:11" s="182" customFormat="1">
      <c r="A133" s="123">
        <v>4</v>
      </c>
      <c r="B133" s="137" t="s">
        <v>676</v>
      </c>
      <c r="C133" s="138"/>
      <c r="D133" s="139" t="s">
        <v>65</v>
      </c>
      <c r="E133" s="139" t="s">
        <v>65</v>
      </c>
      <c r="F133" s="139" t="s">
        <v>65</v>
      </c>
      <c r="G133" s="139" t="s">
        <v>65</v>
      </c>
      <c r="H133" s="265" t="s">
        <v>65</v>
      </c>
      <c r="I133" s="265" t="s">
        <v>65</v>
      </c>
      <c r="J133" s="139" t="s">
        <v>58</v>
      </c>
      <c r="K133" s="139" t="s">
        <v>58</v>
      </c>
    </row>
    <row r="134" spans="1:11" s="182" customFormat="1" ht="55.2">
      <c r="A134" s="123">
        <v>3</v>
      </c>
      <c r="B134" s="164" t="s">
        <v>677</v>
      </c>
      <c r="C134" s="186"/>
      <c r="D134" s="270" t="s">
        <v>58</v>
      </c>
      <c r="E134" s="270" t="s">
        <v>58</v>
      </c>
      <c r="F134" s="270" t="s">
        <v>58</v>
      </c>
      <c r="G134" s="270" t="s">
        <v>58</v>
      </c>
      <c r="H134" s="270" t="s">
        <v>58</v>
      </c>
      <c r="I134" s="270" t="s">
        <v>58</v>
      </c>
      <c r="J134" s="271" t="s">
        <v>678</v>
      </c>
      <c r="K134" s="271" t="s">
        <v>678</v>
      </c>
    </row>
    <row r="135" spans="1:11" s="182" customFormat="1">
      <c r="A135" s="123">
        <v>2</v>
      </c>
      <c r="B135" s="126" t="s">
        <v>342</v>
      </c>
      <c r="C135" s="126"/>
      <c r="D135" s="163"/>
      <c r="E135" s="163"/>
      <c r="F135" s="163"/>
      <c r="G135" s="163"/>
      <c r="H135" s="163"/>
      <c r="I135" s="163"/>
      <c r="J135" s="163"/>
      <c r="K135" s="163"/>
    </row>
    <row r="136" spans="1:11" s="193" customFormat="1">
      <c r="A136" s="123">
        <v>3</v>
      </c>
      <c r="B136" s="164" t="s">
        <v>343</v>
      </c>
      <c r="C136" s="165"/>
      <c r="D136" s="166" t="s">
        <v>679</v>
      </c>
      <c r="E136" s="166" t="s">
        <v>679</v>
      </c>
      <c r="F136" s="166" t="s">
        <v>679</v>
      </c>
      <c r="G136" s="166" t="s">
        <v>679</v>
      </c>
      <c r="H136" s="166" t="s">
        <v>679</v>
      </c>
      <c r="I136" s="166" t="s">
        <v>679</v>
      </c>
      <c r="J136" s="166" t="s">
        <v>680</v>
      </c>
      <c r="K136" s="166" t="s">
        <v>681</v>
      </c>
    </row>
    <row r="137" spans="1:11" s="202" customFormat="1">
      <c r="A137" s="123">
        <v>3</v>
      </c>
      <c r="B137" s="164" t="s">
        <v>345</v>
      </c>
      <c r="C137" s="165"/>
      <c r="D137" s="166" t="s">
        <v>682</v>
      </c>
      <c r="E137" s="166" t="s">
        <v>682</v>
      </c>
      <c r="F137" s="166" t="s">
        <v>682</v>
      </c>
      <c r="G137" s="166" t="s">
        <v>682</v>
      </c>
      <c r="H137" s="166" t="s">
        <v>682</v>
      </c>
      <c r="I137" s="166" t="s">
        <v>682</v>
      </c>
      <c r="J137" s="166" t="s">
        <v>682</v>
      </c>
      <c r="K137" s="166" t="s">
        <v>682</v>
      </c>
    </row>
    <row r="138" spans="1:11" s="213" customFormat="1" ht="83.1" customHeight="1">
      <c r="A138" s="123">
        <v>3</v>
      </c>
      <c r="B138" s="164" t="s">
        <v>683</v>
      </c>
      <c r="C138" s="165"/>
      <c r="D138" s="168" t="str">
        <f>D6&amp;"-Gold"</f>
        <v>IS-CS-VS-WSM-Gold</v>
      </c>
      <c r="E138" s="168" t="str">
        <f>E6&amp;"-Gold"</f>
        <v>IS-CS-VS-LSM-Gold</v>
      </c>
      <c r="F138" s="168" t="s">
        <v>684</v>
      </c>
      <c r="G138" s="168" t="s">
        <v>684</v>
      </c>
      <c r="H138" s="168" t="s">
        <v>685</v>
      </c>
      <c r="I138" s="168" t="s">
        <v>686</v>
      </c>
      <c r="J138" s="168" t="s">
        <v>160</v>
      </c>
      <c r="K138" s="168" t="s">
        <v>163</v>
      </c>
    </row>
  </sheetData>
  <sheetProtection algorithmName="SHA-512" hashValue="bl1yd9TPUJJ/9oat4VlYj7aOghe8xmAuHCHM8O6aBZDBaYFdZhkkAvBkmkqibUNs91Pbt5+dzp8TGAYE7DfJ6Q==" saltValue="Jn5FPxa7gXCEiU6ueCKzaw==" spinCount="100000" sheet="1" objects="1" scenarios="1"/>
  <autoFilter ref="B8:K8"/>
  <dataConsolidate/>
  <phoneticPr fontId="14" type="noConversion"/>
  <dataValidations disablePrompts="1" count="8">
    <dataValidation allowBlank="1" showInputMessage="1" sqref="D44:K45"/>
    <dataValidation type="list" allowBlank="1" showInputMessage="1" showErrorMessage="1" sqref="D116:K133">
      <formula1>IF(iOC_Purpose="Benchmark",iOC_Select,iOC_Select_Financial_Responsibility)</formula1>
    </dataValidation>
    <dataValidation type="list" allowBlank="1" showInputMessage="1" showErrorMessage="1" sqref="D102:K102 D104:K104">
      <formula1>iOC_Select_Language_List</formula1>
    </dataValidation>
    <dataValidation type="list" allowBlank="1" showInputMessage="1" showErrorMessage="1" sqref="D11:K20 D22:K35 D37:K41 D84:K84 D94:K97 D86:K91 D54:K82 D47:K51">
      <formula1>iOC_Select</formula1>
    </dataValidation>
    <dataValidation type="list" allowBlank="1" showInputMessage="1" showErrorMessage="1" sqref="D113:K113 D105:K107 D46:K47 D52:K53 D115:K115 D50:K50 D42:K43 D135:K135 D21:K22 D9:K10 D36:K37 D92:K93 D101:K101 D98:K99 D103:K103 D90:K90 D85:K86 D83:K83">
      <formula1>"n/a"</formula1>
    </dataValidation>
    <dataValidation type="list" allowBlank="1" showInputMessage="1" showErrorMessage="1" sqref="D100:K100">
      <formula1>iOC_Select_Language_Level</formula1>
    </dataValidation>
    <dataValidation type="custom" errorStyle="warning" allowBlank="1" showInputMessage="1" showErrorMessage="1" errorTitle="Pre-Requisite Service" error="Please enter a non-numeric service ID or &quot;n/a&quot;!_x000a__x000a_Bitte geben Sie eine nicht-numerische Service-ID oder &quot;n/a&quot; ein!" promptTitle="Pre-Requisite Service" prompt="Please enter a non-numeric service ID or &quot;n/a&quot;!_x000a__x000a_Bitte geben Sie eine nicht-numerische Service-ID oder &quot;n/a&quot; ein!" sqref="D134:K134">
      <formula1>OR(D134="n/a",TYPE(D134)=2)</formula1>
    </dataValidation>
    <dataValidation type="list" allowBlank="1" showInputMessage="1" showErrorMessage="1" sqref="D110:I110">
      <formula1>"IK1,IK2"</formula1>
    </dataValidation>
  </dataValidations>
  <hyperlinks>
    <hyperlink ref="B1" location="'Services'!A1" display="Back to Service Portfolio"/>
  </hyperlinks>
  <pageMargins left="0.43307086614173229" right="0.35433070866141736" top="0.78740157480314965" bottom="0.43307086614173229" header="0.15748031496062992" footer="0.19685039370078741"/>
  <pageSetup paperSize="9" scale="80" fitToHeight="0" pageOrder="overThenDown" orientation="landscape" cellComments="atEnd" r:id="rId1"/>
  <headerFooter>
    <oddHeader>&amp;L&amp;"Arial,Standard"&amp;8&amp;G&amp;C&amp;"Arial,Standard"&amp;10Ausschreibung
TZB-AP-2025&amp;R&amp;"Arial,Standard"&amp;10Beschaffung
Vergabe
01-02-01</oddHeader>
    <oddFooter>&amp;L&amp;"Arial,Standard"&amp;10© BARMER&amp;C&amp;"Arial,Standard"&amp;10Seite &amp;P von &amp;N&amp;R&amp;"Arial,Standard"&amp;10Version 2.0</oddFooter>
  </headerFooter>
  <rowBreaks count="4" manualBreakCount="4">
    <brk id="35" max="10" man="1"/>
    <brk id="64" max="10" man="1"/>
    <brk id="89" max="10" man="1"/>
    <brk id="114" max="10" man="1"/>
  </rowBreaks>
  <colBreaks count="1" manualBreakCount="1">
    <brk id="4" max="138" man="1"/>
  </col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outlinePr summaryBelow="0" summaryRight="0"/>
  </sheetPr>
  <dimension ref="A1:D113"/>
  <sheetViews>
    <sheetView showGridLines="0" zoomScaleNormal="100" zoomScaleSheetLayoutView="100" workbookViewId="0">
      <pane ySplit="8" topLeftCell="A9" activePane="bottomLeft" state="frozen"/>
      <selection pane="bottomLeft" activeCell="F14" sqref="F14"/>
    </sheetView>
  </sheetViews>
  <sheetFormatPr baseColWidth="10" defaultColWidth="10.296875" defaultRowHeight="13.8"/>
  <cols>
    <col min="1" max="1" width="3.296875" style="203" customWidth="1"/>
    <col min="2" max="2" width="68.69921875" style="204" customWidth="1"/>
    <col min="3" max="3" width="73.69921875" style="204" customWidth="1"/>
    <col min="4" max="4" width="26.296875" style="203" customWidth="1"/>
    <col min="5" max="5" width="10.296875" style="204"/>
    <col min="6" max="6" width="49.296875" style="204" customWidth="1"/>
    <col min="7" max="7" width="37.69921875" style="204" customWidth="1"/>
    <col min="8" max="16384" width="10.296875" style="204"/>
  </cols>
  <sheetData>
    <row r="1" spans="1:4" s="177" customFormat="1">
      <c r="A1" s="106"/>
      <c r="B1" s="107" t="s">
        <v>192</v>
      </c>
      <c r="C1" s="108"/>
      <c r="D1" s="109"/>
    </row>
    <row r="2" spans="1:4" s="177" customFormat="1">
      <c r="A2" s="110"/>
      <c r="B2" s="111" t="s">
        <v>193</v>
      </c>
      <c r="C2" s="112" t="s">
        <v>165</v>
      </c>
      <c r="D2" s="109"/>
    </row>
    <row r="3" spans="1:4" s="177" customFormat="1">
      <c r="A3" s="110"/>
      <c r="B3" s="111" t="s">
        <v>194</v>
      </c>
      <c r="C3" s="112" t="s">
        <v>166</v>
      </c>
      <c r="D3" s="109"/>
    </row>
    <row r="4" spans="1:4" s="177" customFormat="1" ht="82.8">
      <c r="A4" s="110"/>
      <c r="B4" s="252" t="s">
        <v>195</v>
      </c>
      <c r="C4" s="272" t="s">
        <v>687</v>
      </c>
      <c r="D4" s="109"/>
    </row>
    <row r="5" spans="1:4" s="180" customFormat="1">
      <c r="A5" s="114"/>
      <c r="B5" s="115"/>
      <c r="C5" s="115"/>
      <c r="D5" s="109"/>
    </row>
    <row r="6" spans="1:4" s="177" customFormat="1">
      <c r="A6" s="117"/>
      <c r="B6" s="111" t="s">
        <v>197</v>
      </c>
      <c r="C6" s="111"/>
      <c r="D6" s="118" t="s">
        <v>169</v>
      </c>
    </row>
    <row r="7" spans="1:4" s="177" customFormat="1" ht="27.6">
      <c r="A7" s="117"/>
      <c r="B7" s="111" t="s">
        <v>198</v>
      </c>
      <c r="C7" s="111"/>
      <c r="D7" s="118" t="s">
        <v>688</v>
      </c>
    </row>
    <row r="8" spans="1:4" s="181" customFormat="1">
      <c r="A8" s="119" t="s">
        <v>200</v>
      </c>
      <c r="B8" s="120" t="s">
        <v>201</v>
      </c>
      <c r="C8" s="121" t="s">
        <v>637</v>
      </c>
      <c r="D8" s="122" t="s">
        <v>202</v>
      </c>
    </row>
    <row r="9" spans="1:4" s="182" customFormat="1">
      <c r="A9" s="123">
        <v>1</v>
      </c>
      <c r="B9" s="124" t="s">
        <v>23</v>
      </c>
      <c r="C9" s="124"/>
      <c r="D9" s="125"/>
    </row>
    <row r="10" spans="1:4" s="182" customFormat="1">
      <c r="A10" s="123">
        <v>2</v>
      </c>
      <c r="B10" s="126" t="s">
        <v>203</v>
      </c>
      <c r="C10" s="126"/>
      <c r="D10" s="127"/>
    </row>
    <row r="11" spans="1:4" s="182" customFormat="1">
      <c r="A11" s="123">
        <v>3</v>
      </c>
      <c r="B11" s="128" t="s">
        <v>645</v>
      </c>
      <c r="C11" s="129"/>
      <c r="D11" s="130"/>
    </row>
    <row r="12" spans="1:4" s="183" customFormat="1">
      <c r="A12" s="123">
        <v>4</v>
      </c>
      <c r="B12" s="131" t="s">
        <v>689</v>
      </c>
      <c r="C12" s="132"/>
      <c r="D12" s="133"/>
    </row>
    <row r="13" spans="1:4" s="182" customFormat="1">
      <c r="A13" s="123">
        <v>5</v>
      </c>
      <c r="B13" s="273" t="s">
        <v>690</v>
      </c>
      <c r="C13" s="274"/>
      <c r="D13" s="263" t="s">
        <v>60</v>
      </c>
    </row>
    <row r="14" spans="1:4" s="182" customFormat="1">
      <c r="A14" s="123">
        <v>5</v>
      </c>
      <c r="B14" s="134" t="s">
        <v>691</v>
      </c>
      <c r="C14" s="275"/>
      <c r="D14" s="263" t="s">
        <v>62</v>
      </c>
    </row>
    <row r="15" spans="1:4" s="182" customFormat="1">
      <c r="A15" s="123">
        <v>5</v>
      </c>
      <c r="B15" s="134" t="s">
        <v>692</v>
      </c>
      <c r="C15" s="135"/>
      <c r="D15" s="136" t="s">
        <v>60</v>
      </c>
    </row>
    <row r="16" spans="1:4" s="182" customFormat="1">
      <c r="A16" s="123">
        <v>5</v>
      </c>
      <c r="B16" s="134" t="s">
        <v>693</v>
      </c>
      <c r="C16" s="135"/>
      <c r="D16" s="136" t="s">
        <v>60</v>
      </c>
    </row>
    <row r="17" spans="1:4" s="182" customFormat="1" ht="27.6">
      <c r="A17" s="123">
        <v>5</v>
      </c>
      <c r="B17" s="134" t="s">
        <v>694</v>
      </c>
      <c r="C17" s="135"/>
      <c r="D17" s="136" t="s">
        <v>60</v>
      </c>
    </row>
    <row r="18" spans="1:4" s="182" customFormat="1">
      <c r="A18" s="123">
        <v>5</v>
      </c>
      <c r="B18" s="134" t="s">
        <v>695</v>
      </c>
      <c r="C18" s="135"/>
      <c r="D18" s="136" t="s">
        <v>60</v>
      </c>
    </row>
    <row r="19" spans="1:4" s="182" customFormat="1">
      <c r="A19" s="123">
        <v>5</v>
      </c>
      <c r="B19" s="134" t="s">
        <v>696</v>
      </c>
      <c r="C19" s="135"/>
      <c r="D19" s="136" t="s">
        <v>60</v>
      </c>
    </row>
    <row r="20" spans="1:4" s="185" customFormat="1">
      <c r="A20" s="123">
        <v>2</v>
      </c>
      <c r="B20" s="126" t="s">
        <v>228</v>
      </c>
      <c r="C20" s="126"/>
      <c r="D20" s="127"/>
    </row>
    <row r="21" spans="1:4" s="182" customFormat="1">
      <c r="A21" s="123">
        <v>3</v>
      </c>
      <c r="B21" s="128" t="s">
        <v>697</v>
      </c>
      <c r="C21" s="129"/>
      <c r="D21" s="130"/>
    </row>
    <row r="22" spans="1:4" s="182" customFormat="1">
      <c r="A22" s="123">
        <v>4</v>
      </c>
      <c r="B22" s="137" t="s">
        <v>698</v>
      </c>
      <c r="C22" s="138"/>
      <c r="D22" s="139" t="s">
        <v>58</v>
      </c>
    </row>
    <row r="23" spans="1:4" s="185" customFormat="1">
      <c r="A23" s="123">
        <v>4</v>
      </c>
      <c r="B23" s="137" t="s">
        <v>699</v>
      </c>
      <c r="C23" s="138"/>
      <c r="D23" s="139" t="s">
        <v>58</v>
      </c>
    </row>
    <row r="24" spans="1:4" s="185" customFormat="1">
      <c r="A24" s="123">
        <v>4</v>
      </c>
      <c r="B24" s="137" t="s">
        <v>700</v>
      </c>
      <c r="C24" s="138"/>
      <c r="D24" s="139" t="s">
        <v>58</v>
      </c>
    </row>
    <row r="25" spans="1:4" s="185" customFormat="1">
      <c r="A25" s="123">
        <v>4</v>
      </c>
      <c r="B25" s="137" t="s">
        <v>701</v>
      </c>
      <c r="C25" s="138"/>
      <c r="D25" s="139" t="s">
        <v>58</v>
      </c>
    </row>
    <row r="26" spans="1:4" s="185" customFormat="1">
      <c r="A26" s="123">
        <v>4</v>
      </c>
      <c r="B26" s="137" t="s">
        <v>702</v>
      </c>
      <c r="C26" s="138"/>
      <c r="D26" s="139" t="s">
        <v>58</v>
      </c>
    </row>
    <row r="27" spans="1:4" s="185" customFormat="1">
      <c r="A27" s="123">
        <v>4</v>
      </c>
      <c r="B27" s="137" t="s">
        <v>703</v>
      </c>
      <c r="C27" s="138"/>
      <c r="D27" s="139" t="s">
        <v>58</v>
      </c>
    </row>
    <row r="28" spans="1:4" s="185" customFormat="1">
      <c r="A28" s="123">
        <v>2</v>
      </c>
      <c r="B28" s="126" t="s">
        <v>271</v>
      </c>
      <c r="C28" s="126"/>
      <c r="D28" s="127"/>
    </row>
    <row r="29" spans="1:4" s="182" customFormat="1">
      <c r="A29" s="123">
        <v>3</v>
      </c>
      <c r="B29" s="128" t="s">
        <v>272</v>
      </c>
      <c r="C29" s="129"/>
      <c r="D29" s="130"/>
    </row>
    <row r="30" spans="1:4" s="185" customFormat="1" ht="27.6">
      <c r="A30" s="123">
        <v>4</v>
      </c>
      <c r="B30" s="137" t="s">
        <v>273</v>
      </c>
      <c r="C30" s="138"/>
      <c r="D30" s="139" t="s">
        <v>58</v>
      </c>
    </row>
    <row r="31" spans="1:4" s="185" customFormat="1">
      <c r="A31" s="123">
        <v>2</v>
      </c>
      <c r="B31" s="126" t="s">
        <v>279</v>
      </c>
      <c r="C31" s="126"/>
      <c r="D31" s="127"/>
    </row>
    <row r="32" spans="1:4" s="193" customFormat="1">
      <c r="A32" s="123">
        <v>3</v>
      </c>
      <c r="B32" s="128" t="s">
        <v>280</v>
      </c>
      <c r="C32" s="129"/>
      <c r="D32" s="130"/>
    </row>
    <row r="33" spans="1:4" s="182" customFormat="1">
      <c r="A33" s="123">
        <v>4</v>
      </c>
      <c r="B33" s="149" t="s">
        <v>471</v>
      </c>
      <c r="C33" s="150"/>
      <c r="D33" s="151" t="s">
        <v>58</v>
      </c>
    </row>
    <row r="34" spans="1:4" s="194" customFormat="1">
      <c r="A34" s="123">
        <v>4</v>
      </c>
      <c r="B34" s="149" t="s">
        <v>473</v>
      </c>
      <c r="C34" s="150"/>
      <c r="D34" s="151" t="s">
        <v>58</v>
      </c>
    </row>
    <row r="35" spans="1:4" s="194" customFormat="1">
      <c r="A35" s="123">
        <v>3</v>
      </c>
      <c r="B35" s="128" t="s">
        <v>283</v>
      </c>
      <c r="C35" s="129"/>
      <c r="D35" s="130"/>
    </row>
    <row r="36" spans="1:4" s="182" customFormat="1">
      <c r="A36" s="123">
        <v>4</v>
      </c>
      <c r="B36" s="149" t="s">
        <v>284</v>
      </c>
      <c r="C36" s="150"/>
      <c r="D36" s="151" t="s">
        <v>58</v>
      </c>
    </row>
    <row r="37" spans="1:4" s="194" customFormat="1">
      <c r="A37" s="123">
        <v>1</v>
      </c>
      <c r="B37" s="124" t="s">
        <v>26</v>
      </c>
      <c r="C37" s="124"/>
      <c r="D37" s="125"/>
    </row>
    <row r="38" spans="1:4" s="194" customFormat="1">
      <c r="A38" s="123">
        <v>2</v>
      </c>
      <c r="B38" s="126" t="s">
        <v>285</v>
      </c>
      <c r="C38" s="126"/>
      <c r="D38" s="127"/>
    </row>
    <row r="39" spans="1:4" s="196" customFormat="1">
      <c r="A39" s="123">
        <v>3</v>
      </c>
      <c r="B39" s="128" t="s">
        <v>286</v>
      </c>
      <c r="C39" s="129"/>
      <c r="D39" s="130" t="s">
        <v>58</v>
      </c>
    </row>
    <row r="40" spans="1:4" s="194" customFormat="1">
      <c r="A40" s="123">
        <v>3</v>
      </c>
      <c r="B40" s="128" t="s">
        <v>287</v>
      </c>
      <c r="C40" s="129"/>
      <c r="D40" s="130"/>
    </row>
    <row r="41" spans="1:4" s="196" customFormat="1">
      <c r="A41" s="123">
        <v>4</v>
      </c>
      <c r="B41" s="149" t="s">
        <v>288</v>
      </c>
      <c r="C41" s="150"/>
      <c r="D41" s="151" t="s">
        <v>58</v>
      </c>
    </row>
    <row r="42" spans="1:4" s="194" customFormat="1">
      <c r="A42" s="123">
        <v>4</v>
      </c>
      <c r="B42" s="149" t="s">
        <v>289</v>
      </c>
      <c r="C42" s="150"/>
      <c r="D42" s="151" t="s">
        <v>58</v>
      </c>
    </row>
    <row r="43" spans="1:4" s="194" customFormat="1">
      <c r="A43" s="123">
        <v>4</v>
      </c>
      <c r="B43" s="149" t="s">
        <v>290</v>
      </c>
      <c r="C43" s="150"/>
      <c r="D43" s="151" t="s">
        <v>58</v>
      </c>
    </row>
    <row r="44" spans="1:4" s="194" customFormat="1">
      <c r="A44" s="123">
        <v>4</v>
      </c>
      <c r="B44" s="149" t="s">
        <v>291</v>
      </c>
      <c r="C44" s="150"/>
      <c r="D44" s="151" t="s">
        <v>58</v>
      </c>
    </row>
    <row r="45" spans="1:4" s="194" customFormat="1">
      <c r="A45" s="123">
        <v>4</v>
      </c>
      <c r="B45" s="149" t="s">
        <v>292</v>
      </c>
      <c r="C45" s="150"/>
      <c r="D45" s="151" t="s">
        <v>58</v>
      </c>
    </row>
    <row r="46" spans="1:4" s="194" customFormat="1">
      <c r="A46" s="123">
        <v>4</v>
      </c>
      <c r="B46" s="149" t="s">
        <v>293</v>
      </c>
      <c r="C46" s="150"/>
      <c r="D46" s="151" t="s">
        <v>58</v>
      </c>
    </row>
    <row r="47" spans="1:4" s="194" customFormat="1">
      <c r="A47" s="123">
        <v>3</v>
      </c>
      <c r="B47" s="128" t="s">
        <v>294</v>
      </c>
      <c r="C47" s="129"/>
      <c r="D47" s="130"/>
    </row>
    <row r="48" spans="1:4" s="196" customFormat="1">
      <c r="A48" s="123">
        <v>4</v>
      </c>
      <c r="B48" s="149" t="s">
        <v>295</v>
      </c>
      <c r="C48" s="150"/>
      <c r="D48" s="151" t="s">
        <v>58</v>
      </c>
    </row>
    <row r="49" spans="1:4" s="194" customFormat="1">
      <c r="A49" s="123">
        <v>4</v>
      </c>
      <c r="B49" s="149" t="s">
        <v>296</v>
      </c>
      <c r="C49" s="150"/>
      <c r="D49" s="151" t="s">
        <v>58</v>
      </c>
    </row>
    <row r="50" spans="1:4" s="194" customFormat="1">
      <c r="A50" s="123">
        <v>4</v>
      </c>
      <c r="B50" s="149" t="s">
        <v>297</v>
      </c>
      <c r="C50" s="150"/>
      <c r="D50" s="151" t="s">
        <v>58</v>
      </c>
    </row>
    <row r="51" spans="1:4" s="194" customFormat="1">
      <c r="A51" s="123">
        <v>4</v>
      </c>
      <c r="B51" s="149" t="s">
        <v>298</v>
      </c>
      <c r="C51" s="150"/>
      <c r="D51" s="151" t="s">
        <v>58</v>
      </c>
    </row>
    <row r="52" spans="1:4" s="194" customFormat="1">
      <c r="A52" s="123">
        <v>4</v>
      </c>
      <c r="B52" s="149" t="s">
        <v>299</v>
      </c>
      <c r="C52" s="150"/>
      <c r="D52" s="151" t="s">
        <v>58</v>
      </c>
    </row>
    <row r="53" spans="1:4" s="194" customFormat="1">
      <c r="A53" s="123">
        <v>4</v>
      </c>
      <c r="B53" s="149" t="s">
        <v>300</v>
      </c>
      <c r="C53" s="150"/>
      <c r="D53" s="151" t="s">
        <v>58</v>
      </c>
    </row>
    <row r="54" spans="1:4" s="194" customFormat="1">
      <c r="A54" s="123">
        <v>4</v>
      </c>
      <c r="B54" s="149" t="s">
        <v>301</v>
      </c>
      <c r="C54" s="150"/>
      <c r="D54" s="151" t="s">
        <v>58</v>
      </c>
    </row>
    <row r="55" spans="1:4" s="194" customFormat="1">
      <c r="A55" s="123">
        <v>3</v>
      </c>
      <c r="B55" s="128" t="s">
        <v>302</v>
      </c>
      <c r="C55" s="129"/>
      <c r="D55" s="130"/>
    </row>
    <row r="56" spans="1:4" s="196" customFormat="1">
      <c r="A56" s="123">
        <v>4</v>
      </c>
      <c r="B56" s="149" t="s">
        <v>303</v>
      </c>
      <c r="C56" s="150"/>
      <c r="D56" s="151" t="s">
        <v>58</v>
      </c>
    </row>
    <row r="57" spans="1:4" s="194" customFormat="1">
      <c r="A57" s="123">
        <v>4</v>
      </c>
      <c r="B57" s="149" t="s">
        <v>304</v>
      </c>
      <c r="C57" s="150"/>
      <c r="D57" s="151" t="s">
        <v>58</v>
      </c>
    </row>
    <row r="58" spans="1:4" s="194" customFormat="1" ht="27.6">
      <c r="A58" s="123">
        <v>4</v>
      </c>
      <c r="B58" s="149" t="s">
        <v>305</v>
      </c>
      <c r="C58" s="267" t="s">
        <v>704</v>
      </c>
      <c r="D58" s="151" t="s">
        <v>58</v>
      </c>
    </row>
    <row r="59" spans="1:4" s="194" customFormat="1" ht="27.6">
      <c r="A59" s="123">
        <v>4</v>
      </c>
      <c r="B59" s="149" t="s">
        <v>306</v>
      </c>
      <c r="C59" s="267" t="s">
        <v>704</v>
      </c>
      <c r="D59" s="151" t="s">
        <v>58</v>
      </c>
    </row>
    <row r="60" spans="1:4" s="194" customFormat="1">
      <c r="A60" s="123">
        <v>4</v>
      </c>
      <c r="B60" s="149" t="s">
        <v>307</v>
      </c>
      <c r="C60" s="150"/>
      <c r="D60" s="151" t="s">
        <v>58</v>
      </c>
    </row>
    <row r="61" spans="1:4" s="194" customFormat="1">
      <c r="A61" s="123">
        <v>4</v>
      </c>
      <c r="B61" s="149" t="s">
        <v>308</v>
      </c>
      <c r="C61" s="150"/>
      <c r="D61" s="151" t="s">
        <v>58</v>
      </c>
    </row>
    <row r="62" spans="1:4" s="194" customFormat="1">
      <c r="A62" s="123">
        <v>4</v>
      </c>
      <c r="B62" s="149" t="s">
        <v>310</v>
      </c>
      <c r="C62" s="150"/>
      <c r="D62" s="151" t="s">
        <v>58</v>
      </c>
    </row>
    <row r="63" spans="1:4" s="194" customFormat="1">
      <c r="A63" s="123">
        <v>4</v>
      </c>
      <c r="B63" s="149" t="s">
        <v>311</v>
      </c>
      <c r="C63" s="150"/>
      <c r="D63" s="151" t="s">
        <v>58</v>
      </c>
    </row>
    <row r="64" spans="1:4" s="194" customFormat="1">
      <c r="A64" s="123">
        <v>3</v>
      </c>
      <c r="B64" s="128" t="s">
        <v>312</v>
      </c>
      <c r="C64" s="129"/>
      <c r="D64" s="130"/>
    </row>
    <row r="65" spans="1:4" s="196" customFormat="1">
      <c r="A65" s="123">
        <v>4</v>
      </c>
      <c r="B65" s="149" t="s">
        <v>313</v>
      </c>
      <c r="C65" s="150"/>
      <c r="D65" s="151" t="s">
        <v>58</v>
      </c>
    </row>
    <row r="66" spans="1:4" s="194" customFormat="1">
      <c r="A66" s="123">
        <v>4</v>
      </c>
      <c r="B66" s="149" t="s">
        <v>314</v>
      </c>
      <c r="C66" s="150"/>
      <c r="D66" s="151" t="s">
        <v>58</v>
      </c>
    </row>
    <row r="67" spans="1:4" s="194" customFormat="1">
      <c r="A67" s="123">
        <v>4</v>
      </c>
      <c r="B67" s="149" t="s">
        <v>315</v>
      </c>
      <c r="C67" s="150"/>
      <c r="D67" s="151" t="s">
        <v>58</v>
      </c>
    </row>
    <row r="68" spans="1:4" s="194" customFormat="1">
      <c r="A68" s="123">
        <v>2</v>
      </c>
      <c r="B68" s="126" t="s">
        <v>316</v>
      </c>
      <c r="C68" s="126"/>
      <c r="D68" s="127"/>
    </row>
    <row r="69" spans="1:4" s="182" customFormat="1">
      <c r="A69" s="123">
        <v>3</v>
      </c>
      <c r="B69" s="212" t="s">
        <v>509</v>
      </c>
      <c r="C69" s="186"/>
      <c r="D69" s="140" t="s">
        <v>58</v>
      </c>
    </row>
    <row r="70" spans="1:4" s="194" customFormat="1">
      <c r="A70" s="123">
        <v>2</v>
      </c>
      <c r="B70" s="126" t="s">
        <v>414</v>
      </c>
      <c r="C70" s="126"/>
      <c r="D70" s="127" t="s">
        <v>655</v>
      </c>
    </row>
    <row r="71" spans="1:4" s="194" customFormat="1">
      <c r="A71" s="123">
        <v>3</v>
      </c>
      <c r="B71" s="128" t="s">
        <v>317</v>
      </c>
      <c r="C71" s="129"/>
      <c r="D71" s="130" t="s">
        <v>655</v>
      </c>
    </row>
    <row r="72" spans="1:4" s="194" customFormat="1">
      <c r="A72" s="123">
        <v>4</v>
      </c>
      <c r="B72" s="149" t="s">
        <v>318</v>
      </c>
      <c r="C72" s="150"/>
      <c r="D72" s="151" t="s">
        <v>58</v>
      </c>
    </row>
    <row r="73" spans="1:4" s="182" customFormat="1">
      <c r="A73" s="123">
        <v>2</v>
      </c>
      <c r="B73" s="126" t="s">
        <v>320</v>
      </c>
      <c r="C73" s="126"/>
      <c r="D73" s="127"/>
    </row>
    <row r="74" spans="1:4" s="182" customFormat="1">
      <c r="A74" s="123">
        <v>3</v>
      </c>
      <c r="B74" s="128" t="s">
        <v>477</v>
      </c>
      <c r="C74" s="129"/>
      <c r="D74" s="130"/>
    </row>
    <row r="75" spans="1:4" s="182" customFormat="1">
      <c r="A75" s="123">
        <v>4</v>
      </c>
      <c r="B75" s="137" t="s">
        <v>620</v>
      </c>
      <c r="C75" s="138"/>
      <c r="D75" s="139" t="s">
        <v>58</v>
      </c>
    </row>
    <row r="76" spans="1:4" s="182" customFormat="1">
      <c r="A76" s="123">
        <v>4</v>
      </c>
      <c r="B76" s="137" t="s">
        <v>621</v>
      </c>
      <c r="C76" s="138"/>
      <c r="D76" s="139" t="s">
        <v>58</v>
      </c>
    </row>
    <row r="77" spans="1:4" s="182" customFormat="1">
      <c r="A77" s="123">
        <v>4</v>
      </c>
      <c r="B77" s="137" t="s">
        <v>656</v>
      </c>
      <c r="C77" s="138"/>
      <c r="D77" s="139" t="s">
        <v>58</v>
      </c>
    </row>
    <row r="78" spans="1:4" s="182" customFormat="1">
      <c r="A78" s="123">
        <v>4</v>
      </c>
      <c r="B78" s="137" t="s">
        <v>705</v>
      </c>
      <c r="C78" s="138"/>
      <c r="D78" s="139" t="s">
        <v>58</v>
      </c>
    </row>
    <row r="79" spans="1:4" s="182" customFormat="1">
      <c r="A79" s="123">
        <v>4</v>
      </c>
      <c r="B79" s="137" t="s">
        <v>706</v>
      </c>
      <c r="C79" s="138" t="s">
        <v>707</v>
      </c>
      <c r="D79" s="139" t="s">
        <v>58</v>
      </c>
    </row>
    <row r="80" spans="1:4" s="182" customFormat="1">
      <c r="A80" s="123">
        <v>3</v>
      </c>
      <c r="B80" s="128" t="s">
        <v>321</v>
      </c>
      <c r="C80" s="129"/>
      <c r="D80" s="130"/>
    </row>
    <row r="81" spans="1:4" s="193" customFormat="1" ht="27.6">
      <c r="A81" s="123">
        <v>4</v>
      </c>
      <c r="B81" s="131" t="s">
        <v>322</v>
      </c>
      <c r="C81" s="132"/>
      <c r="D81" s="133"/>
    </row>
    <row r="82" spans="1:4" s="193" customFormat="1">
      <c r="A82" s="123">
        <v>5</v>
      </c>
      <c r="B82" s="157" t="s">
        <v>323</v>
      </c>
      <c r="C82" s="158" t="s">
        <v>657</v>
      </c>
      <c r="D82" s="144" t="s">
        <v>58</v>
      </c>
    </row>
    <row r="83" spans="1:4" s="193" customFormat="1">
      <c r="A83" s="123">
        <v>4</v>
      </c>
      <c r="B83" s="131" t="s">
        <v>325</v>
      </c>
      <c r="C83" s="132"/>
      <c r="D83" s="133"/>
    </row>
    <row r="84" spans="1:4" s="193" customFormat="1" ht="27.6">
      <c r="A84" s="123">
        <v>5</v>
      </c>
      <c r="B84" s="157" t="s">
        <v>326</v>
      </c>
      <c r="C84" s="158" t="s">
        <v>327</v>
      </c>
      <c r="D84" s="144" t="s">
        <v>58</v>
      </c>
    </row>
    <row r="85" spans="1:4" s="193" customFormat="1">
      <c r="A85" s="123">
        <v>4</v>
      </c>
      <c r="B85" s="131" t="s">
        <v>329</v>
      </c>
      <c r="C85" s="132"/>
      <c r="D85" s="133"/>
    </row>
    <row r="86" spans="1:4" s="193" customFormat="1">
      <c r="A86" s="123">
        <v>5</v>
      </c>
      <c r="B86" s="157" t="s">
        <v>326</v>
      </c>
      <c r="C86" s="158"/>
      <c r="D86" s="144" t="s">
        <v>58</v>
      </c>
    </row>
    <row r="87" spans="1:4" s="193" customFormat="1">
      <c r="A87" s="123">
        <v>1</v>
      </c>
      <c r="B87" s="124" t="s">
        <v>29</v>
      </c>
      <c r="C87" s="124"/>
      <c r="D87" s="125"/>
    </row>
    <row r="88" spans="1:4" s="182" customFormat="1">
      <c r="A88" s="123">
        <v>2</v>
      </c>
      <c r="B88" s="126" t="s">
        <v>330</v>
      </c>
      <c r="C88" s="126"/>
      <c r="D88" s="127"/>
    </row>
    <row r="89" spans="1:4" s="199" customFormat="1">
      <c r="A89" s="123">
        <v>3</v>
      </c>
      <c r="B89" s="128" t="s">
        <v>331</v>
      </c>
      <c r="C89" s="129"/>
      <c r="D89" s="130" t="s">
        <v>655</v>
      </c>
    </row>
    <row r="90" spans="1:4" s="182" customFormat="1">
      <c r="A90" s="123">
        <v>4</v>
      </c>
      <c r="B90" s="137" t="s">
        <v>332</v>
      </c>
      <c r="C90" s="159"/>
      <c r="D90" s="265" t="s">
        <v>58</v>
      </c>
    </row>
    <row r="91" spans="1:4" s="199" customFormat="1">
      <c r="A91" s="123">
        <v>4</v>
      </c>
      <c r="B91" s="137" t="s">
        <v>334</v>
      </c>
      <c r="C91" s="138"/>
      <c r="D91" s="265" t="s">
        <v>58</v>
      </c>
    </row>
    <row r="92" spans="1:4" s="199" customFormat="1">
      <c r="A92" s="123">
        <v>4</v>
      </c>
      <c r="B92" s="137" t="s">
        <v>336</v>
      </c>
      <c r="C92" s="138"/>
      <c r="D92" s="265" t="s">
        <v>58</v>
      </c>
    </row>
    <row r="93" spans="1:4" s="182" customFormat="1">
      <c r="A93" s="123">
        <v>1</v>
      </c>
      <c r="B93" s="124" t="s">
        <v>341</v>
      </c>
      <c r="C93" s="124"/>
      <c r="D93" s="162"/>
    </row>
    <row r="94" spans="1:4" s="182" customFormat="1">
      <c r="A94" s="123">
        <v>3</v>
      </c>
      <c r="B94" s="128" t="s">
        <v>430</v>
      </c>
      <c r="C94" s="129"/>
      <c r="D94" s="130"/>
    </row>
    <row r="95" spans="1:4" s="182" customFormat="1">
      <c r="A95" s="123">
        <v>4</v>
      </c>
      <c r="B95" s="137" t="s">
        <v>671</v>
      </c>
      <c r="C95" s="138"/>
      <c r="D95" s="139" t="s">
        <v>65</v>
      </c>
    </row>
    <row r="96" spans="1:4" s="182" customFormat="1">
      <c r="A96" s="123">
        <v>3</v>
      </c>
      <c r="B96" s="128" t="s">
        <v>434</v>
      </c>
      <c r="C96" s="129"/>
      <c r="D96" s="130"/>
    </row>
    <row r="97" spans="1:4" s="182" customFormat="1">
      <c r="A97" s="123">
        <v>4</v>
      </c>
      <c r="B97" s="137" t="s">
        <v>692</v>
      </c>
      <c r="C97" s="138"/>
      <c r="D97" s="139" t="s">
        <v>58</v>
      </c>
    </row>
    <row r="98" spans="1:4" s="182" customFormat="1">
      <c r="A98" s="123">
        <v>4</v>
      </c>
      <c r="B98" s="137" t="s">
        <v>708</v>
      </c>
      <c r="C98" s="138"/>
      <c r="D98" s="139" t="s">
        <v>58</v>
      </c>
    </row>
    <row r="99" spans="1:4" s="182" customFormat="1">
      <c r="A99" s="123">
        <v>4</v>
      </c>
      <c r="B99" s="137" t="s">
        <v>709</v>
      </c>
      <c r="C99" s="159"/>
      <c r="D99" s="139" t="s">
        <v>58</v>
      </c>
    </row>
    <row r="100" spans="1:4" s="182" customFormat="1">
      <c r="A100" s="123">
        <v>4</v>
      </c>
      <c r="B100" s="137" t="s">
        <v>710</v>
      </c>
      <c r="C100" s="138"/>
      <c r="D100" s="139" t="s">
        <v>58</v>
      </c>
    </row>
    <row r="101" spans="1:4" s="182" customFormat="1">
      <c r="A101" s="123">
        <v>4</v>
      </c>
      <c r="B101" s="137" t="s">
        <v>711</v>
      </c>
      <c r="C101" s="159"/>
      <c r="D101" s="139" t="s">
        <v>58</v>
      </c>
    </row>
    <row r="102" spans="1:4" s="182" customFormat="1">
      <c r="A102" s="123">
        <v>4</v>
      </c>
      <c r="B102" s="137" t="s">
        <v>712</v>
      </c>
      <c r="C102" s="159"/>
      <c r="D102" s="139" t="s">
        <v>58</v>
      </c>
    </row>
    <row r="103" spans="1:4" s="182" customFormat="1">
      <c r="A103" s="123">
        <v>4</v>
      </c>
      <c r="B103" s="137" t="s">
        <v>713</v>
      </c>
      <c r="C103" s="138"/>
      <c r="D103" s="139" t="s">
        <v>58</v>
      </c>
    </row>
    <row r="104" spans="1:4" s="182" customFormat="1">
      <c r="A104" s="123">
        <v>4</v>
      </c>
      <c r="B104" s="137" t="s">
        <v>437</v>
      </c>
      <c r="C104" s="138"/>
      <c r="D104" s="139" t="s">
        <v>58</v>
      </c>
    </row>
    <row r="105" spans="1:4" s="182" customFormat="1">
      <c r="A105" s="123">
        <v>4</v>
      </c>
      <c r="B105" s="137" t="s">
        <v>714</v>
      </c>
      <c r="C105" s="138"/>
      <c r="D105" s="139" t="s">
        <v>58</v>
      </c>
    </row>
    <row r="106" spans="1:4" s="182" customFormat="1">
      <c r="A106" s="123">
        <v>4</v>
      </c>
      <c r="B106" s="137" t="s">
        <v>715</v>
      </c>
      <c r="C106" s="138"/>
      <c r="D106" s="139" t="s">
        <v>58</v>
      </c>
    </row>
    <row r="107" spans="1:4" s="182" customFormat="1">
      <c r="A107" s="123">
        <v>2</v>
      </c>
      <c r="B107" s="276" t="s">
        <v>716</v>
      </c>
      <c r="C107" s="276"/>
      <c r="D107" s="163"/>
    </row>
    <row r="108" spans="1:4" s="182" customFormat="1">
      <c r="A108" s="123">
        <v>3</v>
      </c>
      <c r="B108" s="212" t="s">
        <v>677</v>
      </c>
      <c r="C108" s="186"/>
      <c r="D108" s="270" t="s">
        <v>58</v>
      </c>
    </row>
    <row r="109" spans="1:4" s="182" customFormat="1">
      <c r="A109" s="123">
        <v>2</v>
      </c>
      <c r="B109" s="126" t="s">
        <v>342</v>
      </c>
      <c r="C109" s="126"/>
      <c r="D109" s="163"/>
    </row>
    <row r="110" spans="1:4" s="193" customFormat="1">
      <c r="A110" s="123">
        <v>3</v>
      </c>
      <c r="B110" s="164" t="s">
        <v>343</v>
      </c>
      <c r="C110" s="277" t="s">
        <v>717</v>
      </c>
      <c r="D110" s="168" t="s">
        <v>718</v>
      </c>
    </row>
    <row r="111" spans="1:4" s="202" customFormat="1">
      <c r="A111" s="123">
        <v>3</v>
      </c>
      <c r="B111" s="164" t="s">
        <v>345</v>
      </c>
      <c r="C111" s="165"/>
      <c r="D111" s="166" t="s">
        <v>682</v>
      </c>
    </row>
    <row r="112" spans="1:4" s="213" customFormat="1">
      <c r="A112" s="123">
        <v>3</v>
      </c>
      <c r="B112" s="164" t="s">
        <v>683</v>
      </c>
      <c r="C112" s="165"/>
      <c r="D112" s="168" t="str">
        <f>D6</f>
        <v>IS-CS-HS-HE</v>
      </c>
    </row>
    <row r="113" spans="1:4" s="202" customFormat="1">
      <c r="A113" s="123">
        <v>3</v>
      </c>
      <c r="B113" s="164" t="s">
        <v>347</v>
      </c>
      <c r="C113" s="165"/>
      <c r="D113" s="168"/>
    </row>
  </sheetData>
  <sheetProtection algorithmName="SHA-512" hashValue="DUCJXcbn7I19+FU5TUuC7IuiDbR40JfZ59mBVesZBhdmhHcHGDuMJvFsWtp/4ZTQGvGDKGVUKFywohg8V4SLHg==" saltValue="/SBSPCGqWdrxeqsEkg38bg==" spinCount="100000" sheet="1" objects="1" scenarios="1"/>
  <autoFilter ref="B8:D113"/>
  <dataConsolidate/>
  <dataValidations disablePrompts="1" count="5">
    <dataValidation type="custom" errorStyle="warning" allowBlank="1" showInputMessage="1" showErrorMessage="1" errorTitle="Pre-Requisite Service" error="Please enter a non-numeric service ID or &quot;n/a&quot;!_x000a__x000a_Bitte geben Sie eine nicht-numerische Service-ID oder &quot;n/a&quot; ein!" promptTitle="Pre-Requisite Service" prompt="Please enter a non-numeric service ID or &quot;n/a&quot;!_x000a__x000a_Bitte geben Sie eine nicht-numerische Service-ID oder &quot;n/a&quot; ein!" sqref="D108">
      <formula1>OR(D108="n/a",TYPE(D108)=2)</formula1>
    </dataValidation>
    <dataValidation type="list" allowBlank="1" showInputMessage="1" showErrorMessage="1" sqref="D69 D11:D19 D21:D27 D29:D30 D39:D67 D71:D72 D75:D79 D32:D36">
      <formula1>iOC_Select</formula1>
    </dataValidation>
    <dataValidation type="list" allowBlank="1" showInputMessage="1" showErrorMessage="1" sqref="D9:D10 D107 D83 D68 D109 D70:D71 D35 D20:D21 D85 D80:D81 D37:D38 D31:D32 D28:D29 D93 D87:D89 D73:D74">
      <formula1>"n/a"</formula1>
    </dataValidation>
    <dataValidation type="list" allowBlank="1" showInputMessage="1" showErrorMessage="1" sqref="D94:D106">
      <formula1>IF(iOC_Purpose="Benchmark",iOC_Select,iOC_Select_Financial_Responsibility)</formula1>
    </dataValidation>
    <dataValidation type="list" allowBlank="1" showInputMessage="1" showErrorMessage="1" sqref="D82 D86 D84">
      <formula1>iOC_Select_Language_List</formula1>
    </dataValidation>
  </dataValidations>
  <hyperlinks>
    <hyperlink ref="B1" location="'Services'!A1" display="Back to Service Portfolio"/>
  </hyperlinks>
  <pageMargins left="0.78740157480314965" right="0.78740157480314965" top="0.78740157480314965" bottom="0.78740157480314965" header="0.31496062992125984" footer="0.31496062992125984"/>
  <pageSetup paperSize="9" scale="80" fitToHeight="0" pageOrder="overThenDown" orientation="landscape" cellComments="atEnd" r:id="rId1"/>
  <headerFooter>
    <oddHeader>&amp;L&amp;"Arial,Standard"&amp;8&amp;G&amp;C&amp;"Arial,Standard"&amp;10Ausschreibung
TZB-AP-2025&amp;R&amp;"Arial,Standard"&amp;10Beschaffung
Vergabe
01-02-01</oddHeader>
    <oddFooter>&amp;L&amp;"Arial,Standard"&amp;10© BARMER&amp;C&amp;"Arial,Standard"&amp;10Seite &amp;P von &amp;N&amp;R&amp;"Arial,Standard"&amp;10Version 2.0</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115"/>
  <sheetViews>
    <sheetView showGridLines="0" zoomScaleNormal="100" workbookViewId="0">
      <pane ySplit="8" topLeftCell="A9" activePane="bottomLeft" state="frozen"/>
      <selection pane="bottomLeft" activeCell="E17" sqref="E17"/>
    </sheetView>
  </sheetViews>
  <sheetFormatPr baseColWidth="10" defaultColWidth="8.69921875" defaultRowHeight="13.8"/>
  <cols>
    <col min="1" max="1" width="6.3984375" style="25" customWidth="1"/>
    <col min="2" max="2" width="59" style="25" customWidth="1"/>
    <col min="3" max="3" width="52.296875" style="25" customWidth="1"/>
    <col min="4" max="4" width="19.69921875" style="25" customWidth="1"/>
    <col min="5" max="5" width="8.69921875" style="25"/>
    <col min="6" max="6" width="12.3984375" style="25" customWidth="1"/>
    <col min="7" max="16384" width="8.69921875" style="25"/>
  </cols>
  <sheetData>
    <row r="1" spans="1:4">
      <c r="A1" s="106"/>
      <c r="B1" s="107" t="s">
        <v>192</v>
      </c>
      <c r="C1" s="108"/>
      <c r="D1" s="109"/>
    </row>
    <row r="2" spans="1:4">
      <c r="A2" s="110"/>
      <c r="B2" s="111" t="s">
        <v>193</v>
      </c>
      <c r="C2" s="112" t="s">
        <v>175</v>
      </c>
      <c r="D2" s="109"/>
    </row>
    <row r="3" spans="1:4">
      <c r="A3" s="110"/>
      <c r="B3" s="111" t="s">
        <v>194</v>
      </c>
      <c r="C3" s="112" t="s">
        <v>176</v>
      </c>
      <c r="D3" s="109"/>
    </row>
    <row r="4" spans="1:4" ht="55.2">
      <c r="A4" s="110"/>
      <c r="B4" s="252" t="s">
        <v>195</v>
      </c>
      <c r="C4" s="272" t="s">
        <v>177</v>
      </c>
      <c r="D4" s="109"/>
    </row>
    <row r="5" spans="1:4">
      <c r="A5" s="114"/>
      <c r="B5" s="115"/>
      <c r="C5" s="115"/>
      <c r="D5" s="109"/>
    </row>
    <row r="6" spans="1:4">
      <c r="A6" s="117"/>
      <c r="B6" s="111" t="s">
        <v>197</v>
      </c>
      <c r="C6" s="111"/>
      <c r="D6" s="118" t="s">
        <v>179</v>
      </c>
    </row>
    <row r="7" spans="1:4">
      <c r="A7" s="117"/>
      <c r="B7" s="111" t="s">
        <v>198</v>
      </c>
      <c r="C7" s="111"/>
      <c r="D7" s="118" t="s">
        <v>175</v>
      </c>
    </row>
    <row r="8" spans="1:4">
      <c r="A8" s="119" t="s">
        <v>200</v>
      </c>
      <c r="B8" s="120" t="s">
        <v>201</v>
      </c>
      <c r="C8" s="121" t="str">
        <f>IF(iOC_LANG_DE,"Anmerkung","Comment")</f>
        <v>Anmerkung</v>
      </c>
      <c r="D8" s="122" t="s">
        <v>202</v>
      </c>
    </row>
    <row r="9" spans="1:4">
      <c r="A9" s="123">
        <v>1</v>
      </c>
      <c r="B9" s="124" t="s">
        <v>23</v>
      </c>
      <c r="C9" s="124"/>
      <c r="D9" s="125"/>
    </row>
    <row r="10" spans="1:4">
      <c r="A10" s="123">
        <v>2</v>
      </c>
      <c r="B10" s="126" t="s">
        <v>203</v>
      </c>
      <c r="C10" s="126"/>
      <c r="D10" s="127"/>
    </row>
    <row r="11" spans="1:4">
      <c r="A11" s="123">
        <v>3</v>
      </c>
      <c r="B11" s="128" t="s">
        <v>593</v>
      </c>
      <c r="C11" s="129"/>
      <c r="D11" s="130"/>
    </row>
    <row r="12" spans="1:4">
      <c r="A12" s="123">
        <v>4</v>
      </c>
      <c r="B12" s="131" t="s">
        <v>719</v>
      </c>
      <c r="C12" s="132"/>
      <c r="D12" s="133"/>
    </row>
    <row r="13" spans="1:4">
      <c r="A13" s="123">
        <v>5</v>
      </c>
      <c r="B13" s="134" t="s">
        <v>720</v>
      </c>
      <c r="C13" s="135"/>
      <c r="D13" s="136" t="s">
        <v>62</v>
      </c>
    </row>
    <row r="14" spans="1:4">
      <c r="A14" s="123">
        <v>5</v>
      </c>
      <c r="B14" s="134" t="s">
        <v>721</v>
      </c>
      <c r="C14" s="135"/>
      <c r="D14" s="136" t="s">
        <v>62</v>
      </c>
    </row>
    <row r="15" spans="1:4">
      <c r="A15" s="123">
        <v>5</v>
      </c>
      <c r="B15" s="134" t="s">
        <v>722</v>
      </c>
      <c r="C15" s="135"/>
      <c r="D15" s="136" t="s">
        <v>60</v>
      </c>
    </row>
    <row r="16" spans="1:4">
      <c r="A16" s="123">
        <v>5</v>
      </c>
      <c r="B16" s="134" t="s">
        <v>723</v>
      </c>
      <c r="C16" s="135"/>
      <c r="D16" s="136" t="s">
        <v>62</v>
      </c>
    </row>
    <row r="17" spans="1:4">
      <c r="A17" s="123">
        <v>4</v>
      </c>
      <c r="B17" s="131" t="s">
        <v>724</v>
      </c>
      <c r="C17" s="132"/>
      <c r="D17" s="133"/>
    </row>
    <row r="18" spans="1:4">
      <c r="A18" s="123">
        <v>5</v>
      </c>
      <c r="B18" s="134" t="s">
        <v>725</v>
      </c>
      <c r="C18" s="135" t="s">
        <v>726</v>
      </c>
      <c r="D18" s="136" t="s">
        <v>60</v>
      </c>
    </row>
    <row r="19" spans="1:4">
      <c r="A19" s="123">
        <v>5</v>
      </c>
      <c r="B19" s="134" t="s">
        <v>727</v>
      </c>
      <c r="C19" s="135"/>
      <c r="D19" s="136" t="s">
        <v>62</v>
      </c>
    </row>
    <row r="20" spans="1:4">
      <c r="A20" s="123">
        <v>2</v>
      </c>
      <c r="B20" s="126" t="s">
        <v>228</v>
      </c>
      <c r="C20" s="126"/>
      <c r="D20" s="127"/>
    </row>
    <row r="21" spans="1:4">
      <c r="A21" s="123">
        <v>3</v>
      </c>
      <c r="B21" s="128" t="s">
        <v>229</v>
      </c>
      <c r="C21" s="129"/>
      <c r="D21" s="130"/>
    </row>
    <row r="22" spans="1:4">
      <c r="A22" s="123">
        <v>4</v>
      </c>
      <c r="B22" s="131" t="s">
        <v>593</v>
      </c>
      <c r="C22" s="132"/>
      <c r="D22" s="133"/>
    </row>
    <row r="23" spans="1:4">
      <c r="A23" s="123">
        <v>5</v>
      </c>
      <c r="B23" s="134" t="s">
        <v>728</v>
      </c>
      <c r="C23" s="135"/>
      <c r="D23" s="136" t="s">
        <v>60</v>
      </c>
    </row>
    <row r="24" spans="1:4">
      <c r="A24" s="123">
        <v>4</v>
      </c>
      <c r="B24" s="131" t="s">
        <v>175</v>
      </c>
      <c r="C24" s="132"/>
      <c r="D24" s="133"/>
    </row>
    <row r="25" spans="1:4" ht="27.6">
      <c r="A25" s="123">
        <v>5</v>
      </c>
      <c r="B25" s="157" t="s">
        <v>729</v>
      </c>
      <c r="C25" s="158" t="s">
        <v>730</v>
      </c>
      <c r="D25" s="144" t="s">
        <v>60</v>
      </c>
    </row>
    <row r="26" spans="1:4">
      <c r="A26" s="123">
        <v>5</v>
      </c>
      <c r="B26" s="134" t="s">
        <v>731</v>
      </c>
      <c r="C26" s="135"/>
      <c r="D26" s="136" t="s">
        <v>60</v>
      </c>
    </row>
    <row r="27" spans="1:4">
      <c r="A27" s="123">
        <v>5</v>
      </c>
      <c r="B27" s="134" t="s">
        <v>732</v>
      </c>
      <c r="C27" s="135"/>
      <c r="D27" s="136" t="s">
        <v>60</v>
      </c>
    </row>
    <row r="28" spans="1:4">
      <c r="A28" s="123">
        <v>5</v>
      </c>
      <c r="B28" s="134" t="s">
        <v>733</v>
      </c>
      <c r="C28" s="135"/>
      <c r="D28" s="136" t="s">
        <v>62</v>
      </c>
    </row>
    <row r="29" spans="1:4">
      <c r="A29" s="123">
        <v>5</v>
      </c>
      <c r="B29" s="134" t="s">
        <v>734</v>
      </c>
      <c r="C29" s="135"/>
      <c r="D29" s="136" t="s">
        <v>62</v>
      </c>
    </row>
    <row r="30" spans="1:4">
      <c r="A30" s="123">
        <v>5</v>
      </c>
      <c r="B30" s="134" t="s">
        <v>735</v>
      </c>
      <c r="C30" s="135"/>
      <c r="D30" s="136" t="s">
        <v>62</v>
      </c>
    </row>
    <row r="31" spans="1:4">
      <c r="A31" s="123">
        <v>5</v>
      </c>
      <c r="B31" s="134" t="s">
        <v>736</v>
      </c>
      <c r="C31" s="135"/>
      <c r="D31" s="136" t="s">
        <v>62</v>
      </c>
    </row>
    <row r="32" spans="1:4">
      <c r="A32" s="123">
        <v>5</v>
      </c>
      <c r="B32" s="134" t="s">
        <v>737</v>
      </c>
      <c r="C32" s="135"/>
      <c r="D32" s="136" t="s">
        <v>60</v>
      </c>
    </row>
    <row r="33" spans="1:4">
      <c r="A33" s="123">
        <v>4</v>
      </c>
      <c r="B33" s="131" t="s">
        <v>738</v>
      </c>
      <c r="C33" s="132"/>
      <c r="D33" s="133"/>
    </row>
    <row r="34" spans="1:4">
      <c r="A34" s="123">
        <v>5</v>
      </c>
      <c r="B34" s="134" t="s">
        <v>739</v>
      </c>
      <c r="C34" s="135"/>
      <c r="D34" s="136" t="s">
        <v>60</v>
      </c>
    </row>
    <row r="35" spans="1:4">
      <c r="A35" s="123">
        <v>5</v>
      </c>
      <c r="B35" s="134" t="s">
        <v>740</v>
      </c>
      <c r="C35" s="135"/>
      <c r="D35" s="136" t="s">
        <v>62</v>
      </c>
    </row>
    <row r="36" spans="1:4">
      <c r="A36" s="123">
        <v>3</v>
      </c>
      <c r="B36" s="128" t="s">
        <v>741</v>
      </c>
      <c r="C36" s="129"/>
      <c r="D36" s="130"/>
    </row>
    <row r="37" spans="1:4">
      <c r="A37" s="123">
        <v>4</v>
      </c>
      <c r="B37" s="137" t="s">
        <v>742</v>
      </c>
      <c r="C37" s="138"/>
      <c r="D37" s="139" t="s">
        <v>60</v>
      </c>
    </row>
    <row r="38" spans="1:4">
      <c r="A38" s="123">
        <v>4</v>
      </c>
      <c r="B38" s="137" t="s">
        <v>239</v>
      </c>
      <c r="C38" s="138"/>
      <c r="D38" s="139" t="s">
        <v>60</v>
      </c>
    </row>
    <row r="39" spans="1:4">
      <c r="A39" s="123">
        <v>4</v>
      </c>
      <c r="B39" s="131" t="s">
        <v>244</v>
      </c>
      <c r="C39" s="132"/>
      <c r="D39" s="133"/>
    </row>
    <row r="40" spans="1:4" ht="27.6">
      <c r="A40" s="123">
        <v>5</v>
      </c>
      <c r="B40" s="134" t="s">
        <v>245</v>
      </c>
      <c r="C40" s="135"/>
      <c r="D40" s="136" t="s">
        <v>60</v>
      </c>
    </row>
    <row r="41" spans="1:4">
      <c r="A41" s="123">
        <v>4</v>
      </c>
      <c r="B41" s="137" t="s">
        <v>743</v>
      </c>
      <c r="C41" s="138"/>
      <c r="D41" s="139" t="s">
        <v>60</v>
      </c>
    </row>
    <row r="42" spans="1:4">
      <c r="A42" s="123">
        <v>4</v>
      </c>
      <c r="B42" s="137" t="s">
        <v>744</v>
      </c>
      <c r="C42" s="138"/>
      <c r="D42" s="139" t="s">
        <v>60</v>
      </c>
    </row>
    <row r="43" spans="1:4">
      <c r="A43" s="123">
        <v>2</v>
      </c>
      <c r="B43" s="126" t="s">
        <v>271</v>
      </c>
      <c r="C43" s="126"/>
      <c r="D43" s="127"/>
    </row>
    <row r="44" spans="1:4">
      <c r="A44" s="123">
        <v>3</v>
      </c>
      <c r="B44" s="128" t="s">
        <v>272</v>
      </c>
      <c r="C44" s="129"/>
      <c r="D44" s="130"/>
    </row>
    <row r="45" spans="1:4" ht="27.6">
      <c r="A45" s="123">
        <v>4</v>
      </c>
      <c r="B45" s="137" t="s">
        <v>273</v>
      </c>
      <c r="C45" s="138"/>
      <c r="D45" s="139" t="s">
        <v>60</v>
      </c>
    </row>
    <row r="46" spans="1:4">
      <c r="A46" s="123">
        <v>2</v>
      </c>
      <c r="B46" s="126" t="s">
        <v>466</v>
      </c>
      <c r="C46" s="126"/>
      <c r="D46" s="127"/>
    </row>
    <row r="47" spans="1:4">
      <c r="A47" s="123">
        <v>3</v>
      </c>
      <c r="B47" s="128" t="s">
        <v>593</v>
      </c>
      <c r="C47" s="129"/>
      <c r="D47" s="130"/>
    </row>
    <row r="48" spans="1:4">
      <c r="A48" s="123">
        <v>4</v>
      </c>
      <c r="B48" s="137" t="s">
        <v>745</v>
      </c>
      <c r="C48" s="138"/>
      <c r="D48" s="265" t="s">
        <v>746</v>
      </c>
    </row>
    <row r="49" spans="1:4">
      <c r="A49" s="123">
        <v>4</v>
      </c>
      <c r="B49" s="137" t="s">
        <v>747</v>
      </c>
      <c r="C49" s="138" t="s">
        <v>748</v>
      </c>
      <c r="D49" s="265">
        <v>100</v>
      </c>
    </row>
    <row r="50" spans="1:4">
      <c r="A50" s="123">
        <v>4</v>
      </c>
      <c r="B50" s="137" t="s">
        <v>749</v>
      </c>
      <c r="C50" s="138" t="s">
        <v>748</v>
      </c>
      <c r="D50" s="265">
        <v>50</v>
      </c>
    </row>
    <row r="51" spans="1:4">
      <c r="A51" s="123">
        <v>4</v>
      </c>
      <c r="B51" s="137" t="s">
        <v>750</v>
      </c>
      <c r="C51" s="138" t="s">
        <v>751</v>
      </c>
      <c r="D51" s="265">
        <v>2</v>
      </c>
    </row>
    <row r="52" spans="1:4">
      <c r="A52" s="123">
        <v>4</v>
      </c>
      <c r="B52" s="137" t="s">
        <v>752</v>
      </c>
      <c r="C52" s="138"/>
      <c r="D52" s="265" t="s">
        <v>60</v>
      </c>
    </row>
    <row r="53" spans="1:4">
      <c r="A53" s="123">
        <v>2</v>
      </c>
      <c r="B53" s="126" t="s">
        <v>279</v>
      </c>
      <c r="C53" s="126"/>
      <c r="D53" s="127"/>
    </row>
    <row r="54" spans="1:4">
      <c r="A54" s="123">
        <v>3</v>
      </c>
      <c r="B54" s="128" t="s">
        <v>283</v>
      </c>
      <c r="C54" s="129"/>
      <c r="D54" s="130"/>
    </row>
    <row r="55" spans="1:4">
      <c r="A55" s="123">
        <v>4</v>
      </c>
      <c r="B55" s="149" t="s">
        <v>284</v>
      </c>
      <c r="C55" s="150"/>
      <c r="D55" s="151" t="s">
        <v>60</v>
      </c>
    </row>
    <row r="56" spans="1:4">
      <c r="A56" s="123">
        <v>1</v>
      </c>
      <c r="B56" s="124" t="s">
        <v>26</v>
      </c>
      <c r="C56" s="124"/>
      <c r="D56" s="125"/>
    </row>
    <row r="57" spans="1:4">
      <c r="A57" s="123">
        <v>2</v>
      </c>
      <c r="B57" s="126" t="s">
        <v>285</v>
      </c>
      <c r="C57" s="126"/>
      <c r="D57" s="127"/>
    </row>
    <row r="58" spans="1:4">
      <c r="A58" s="123">
        <v>3</v>
      </c>
      <c r="B58" s="128" t="s">
        <v>286</v>
      </c>
      <c r="C58" s="129"/>
      <c r="D58" s="130" t="str">
        <f>IF(iOC_Purpose="Benchmark","n/a","nicht enthalten")</f>
        <v>nicht enthalten</v>
      </c>
    </row>
    <row r="59" spans="1:4">
      <c r="A59" s="123">
        <v>3</v>
      </c>
      <c r="B59" s="128" t="s">
        <v>287</v>
      </c>
      <c r="C59" s="129"/>
      <c r="D59" s="130"/>
    </row>
    <row r="60" spans="1:4">
      <c r="A60" s="123">
        <v>4</v>
      </c>
      <c r="B60" s="149" t="s">
        <v>288</v>
      </c>
      <c r="C60" s="247"/>
      <c r="D60" s="151" t="s">
        <v>60</v>
      </c>
    </row>
    <row r="61" spans="1:4">
      <c r="A61" s="123">
        <v>4</v>
      </c>
      <c r="B61" s="149" t="s">
        <v>289</v>
      </c>
      <c r="C61" s="247"/>
      <c r="D61" s="151" t="s">
        <v>60</v>
      </c>
    </row>
    <row r="62" spans="1:4">
      <c r="A62" s="123">
        <v>4</v>
      </c>
      <c r="B62" s="149" t="s">
        <v>290</v>
      </c>
      <c r="C62" s="247"/>
      <c r="D62" s="151" t="s">
        <v>60</v>
      </c>
    </row>
    <row r="63" spans="1:4">
      <c r="A63" s="123">
        <v>4</v>
      </c>
      <c r="B63" s="149" t="s">
        <v>291</v>
      </c>
      <c r="C63" s="247"/>
      <c r="D63" s="151" t="s">
        <v>60</v>
      </c>
    </row>
    <row r="64" spans="1:4">
      <c r="A64" s="123">
        <v>4</v>
      </c>
      <c r="B64" s="149" t="s">
        <v>292</v>
      </c>
      <c r="C64" s="247"/>
      <c r="D64" s="151" t="s">
        <v>60</v>
      </c>
    </row>
    <row r="65" spans="1:4">
      <c r="A65" s="123">
        <v>4</v>
      </c>
      <c r="B65" s="149" t="s">
        <v>293</v>
      </c>
      <c r="C65" s="150"/>
      <c r="D65" s="151" t="s">
        <v>60</v>
      </c>
    </row>
    <row r="66" spans="1:4">
      <c r="A66" s="123">
        <v>3</v>
      </c>
      <c r="B66" s="128" t="s">
        <v>294</v>
      </c>
      <c r="C66" s="129"/>
      <c r="D66" s="130"/>
    </row>
    <row r="67" spans="1:4">
      <c r="A67" s="123">
        <v>4</v>
      </c>
      <c r="B67" s="149" t="s">
        <v>295</v>
      </c>
      <c r="C67" s="150"/>
      <c r="D67" s="151" t="s">
        <v>60</v>
      </c>
    </row>
    <row r="68" spans="1:4">
      <c r="A68" s="123">
        <v>4</v>
      </c>
      <c r="B68" s="149" t="s">
        <v>296</v>
      </c>
      <c r="C68" s="150"/>
      <c r="D68" s="151" t="s">
        <v>60</v>
      </c>
    </row>
    <row r="69" spans="1:4">
      <c r="A69" s="123">
        <v>4</v>
      </c>
      <c r="B69" s="149" t="s">
        <v>297</v>
      </c>
      <c r="C69" s="150"/>
      <c r="D69" s="151" t="s">
        <v>60</v>
      </c>
    </row>
    <row r="70" spans="1:4">
      <c r="A70" s="123">
        <v>4</v>
      </c>
      <c r="B70" s="149" t="s">
        <v>298</v>
      </c>
      <c r="C70" s="150"/>
      <c r="D70" s="151" t="s">
        <v>60</v>
      </c>
    </row>
    <row r="71" spans="1:4">
      <c r="A71" s="123">
        <v>4</v>
      </c>
      <c r="B71" s="149" t="s">
        <v>299</v>
      </c>
      <c r="C71" s="150"/>
      <c r="D71" s="151" t="s">
        <v>60</v>
      </c>
    </row>
    <row r="72" spans="1:4">
      <c r="A72" s="123">
        <v>4</v>
      </c>
      <c r="B72" s="149" t="s">
        <v>300</v>
      </c>
      <c r="C72" s="150"/>
      <c r="D72" s="151" t="s">
        <v>60</v>
      </c>
    </row>
    <row r="73" spans="1:4">
      <c r="A73" s="123">
        <v>4</v>
      </c>
      <c r="B73" s="149" t="s">
        <v>301</v>
      </c>
      <c r="C73" s="150"/>
      <c r="D73" s="151" t="s">
        <v>60</v>
      </c>
    </row>
    <row r="74" spans="1:4">
      <c r="A74" s="123">
        <v>3</v>
      </c>
      <c r="B74" s="128" t="s">
        <v>302</v>
      </c>
      <c r="C74" s="129"/>
      <c r="D74" s="130"/>
    </row>
    <row r="75" spans="1:4">
      <c r="A75" s="123">
        <v>4</v>
      </c>
      <c r="B75" s="149" t="s">
        <v>303</v>
      </c>
      <c r="C75" s="150"/>
      <c r="D75" s="151" t="s">
        <v>60</v>
      </c>
    </row>
    <row r="76" spans="1:4">
      <c r="A76" s="123">
        <v>4</v>
      </c>
      <c r="B76" s="149" t="s">
        <v>304</v>
      </c>
      <c r="C76" s="150"/>
      <c r="D76" s="151" t="s">
        <v>60</v>
      </c>
    </row>
    <row r="77" spans="1:4">
      <c r="A77" s="123">
        <v>4</v>
      </c>
      <c r="B77" s="149" t="s">
        <v>305</v>
      </c>
      <c r="C77" s="150"/>
      <c r="D77" s="151" t="s">
        <v>60</v>
      </c>
    </row>
    <row r="78" spans="1:4">
      <c r="A78" s="123">
        <v>4</v>
      </c>
      <c r="B78" s="149" t="s">
        <v>306</v>
      </c>
      <c r="C78" s="150"/>
      <c r="D78" s="151" t="s">
        <v>60</v>
      </c>
    </row>
    <row r="79" spans="1:4">
      <c r="A79" s="123">
        <v>4</v>
      </c>
      <c r="B79" s="149" t="s">
        <v>307</v>
      </c>
      <c r="C79" s="150"/>
      <c r="D79" s="151" t="s">
        <v>60</v>
      </c>
    </row>
    <row r="80" spans="1:4">
      <c r="A80" s="123">
        <v>4</v>
      </c>
      <c r="B80" s="149" t="s">
        <v>308</v>
      </c>
      <c r="C80" s="150"/>
      <c r="D80" s="151" t="s">
        <v>62</v>
      </c>
    </row>
    <row r="81" spans="1:4">
      <c r="A81" s="123">
        <v>4</v>
      </c>
      <c r="B81" s="149" t="s">
        <v>310</v>
      </c>
      <c r="C81" s="150"/>
      <c r="D81" s="151" t="s">
        <v>60</v>
      </c>
    </row>
    <row r="82" spans="1:4">
      <c r="A82" s="123">
        <v>4</v>
      </c>
      <c r="B82" s="149" t="s">
        <v>311</v>
      </c>
      <c r="C82" s="150"/>
      <c r="D82" s="151" t="s">
        <v>60</v>
      </c>
    </row>
    <row r="83" spans="1:4">
      <c r="A83" s="123">
        <v>3</v>
      </c>
      <c r="B83" s="128" t="s">
        <v>312</v>
      </c>
      <c r="C83" s="129"/>
      <c r="D83" s="130"/>
    </row>
    <row r="84" spans="1:4">
      <c r="A84" s="123">
        <v>4</v>
      </c>
      <c r="B84" s="149" t="s">
        <v>313</v>
      </c>
      <c r="C84" s="150"/>
      <c r="D84" s="151" t="s">
        <v>62</v>
      </c>
    </row>
    <row r="85" spans="1:4">
      <c r="A85" s="123">
        <v>4</v>
      </c>
      <c r="B85" s="149" t="s">
        <v>314</v>
      </c>
      <c r="C85" s="150"/>
      <c r="D85" s="151" t="s">
        <v>62</v>
      </c>
    </row>
    <row r="86" spans="1:4">
      <c r="A86" s="123">
        <v>4</v>
      </c>
      <c r="B86" s="149" t="s">
        <v>315</v>
      </c>
      <c r="C86" s="150"/>
      <c r="D86" s="151" t="s">
        <v>62</v>
      </c>
    </row>
    <row r="87" spans="1:4">
      <c r="A87" s="123">
        <v>2</v>
      </c>
      <c r="B87" s="126" t="s">
        <v>316</v>
      </c>
      <c r="C87" s="126"/>
      <c r="D87" s="127"/>
    </row>
    <row r="88" spans="1:4">
      <c r="A88" s="123">
        <v>3</v>
      </c>
      <c r="B88" s="212" t="s">
        <v>509</v>
      </c>
      <c r="C88" s="186"/>
      <c r="D88" s="140" t="s">
        <v>62</v>
      </c>
    </row>
    <row r="89" spans="1:4">
      <c r="A89" s="123">
        <v>2</v>
      </c>
      <c r="B89" s="126" t="s">
        <v>414</v>
      </c>
      <c r="C89" s="126"/>
      <c r="D89" s="127"/>
    </row>
    <row r="90" spans="1:4">
      <c r="A90" s="123">
        <v>3</v>
      </c>
      <c r="B90" s="128" t="s">
        <v>272</v>
      </c>
      <c r="C90" s="129"/>
      <c r="D90" s="130"/>
    </row>
    <row r="91" spans="1:4">
      <c r="A91" s="123">
        <v>4</v>
      </c>
      <c r="B91" s="149" t="s">
        <v>415</v>
      </c>
      <c r="C91" s="150"/>
      <c r="D91" s="151" t="s">
        <v>60</v>
      </c>
    </row>
    <row r="92" spans="1:4">
      <c r="A92" s="123">
        <v>4</v>
      </c>
      <c r="B92" s="149" t="s">
        <v>416</v>
      </c>
      <c r="C92" s="150"/>
      <c r="D92" s="151" t="s">
        <v>60</v>
      </c>
    </row>
    <row r="93" spans="1:4">
      <c r="A93" s="123">
        <v>3</v>
      </c>
      <c r="B93" s="128" t="s">
        <v>317</v>
      </c>
      <c r="C93" s="129"/>
      <c r="D93" s="130" t="str">
        <f>IF(iOC_Purpose="Benchmark","n/a","")</f>
        <v/>
      </c>
    </row>
    <row r="94" spans="1:4">
      <c r="A94" s="123">
        <v>4</v>
      </c>
      <c r="B94" s="149" t="s">
        <v>318</v>
      </c>
      <c r="C94" s="150"/>
      <c r="D94" s="151" t="str">
        <f>IF(iOC_Purpose="Benchmark","n/a","enthalten")</f>
        <v>enthalten</v>
      </c>
    </row>
    <row r="95" spans="1:4">
      <c r="A95" s="123">
        <v>2</v>
      </c>
      <c r="B95" s="126" t="s">
        <v>320</v>
      </c>
      <c r="C95" s="126"/>
      <c r="D95" s="127"/>
    </row>
    <row r="96" spans="1:4">
      <c r="A96" s="123">
        <v>3</v>
      </c>
      <c r="B96" s="128" t="s">
        <v>321</v>
      </c>
      <c r="C96" s="129"/>
      <c r="D96" s="130"/>
    </row>
    <row r="97" spans="1:4" ht="27.6">
      <c r="A97" s="123">
        <v>4</v>
      </c>
      <c r="B97" s="131" t="s">
        <v>322</v>
      </c>
      <c r="C97" s="132"/>
      <c r="D97" s="133"/>
    </row>
    <row r="98" spans="1:4">
      <c r="A98" s="123">
        <v>5</v>
      </c>
      <c r="B98" s="157" t="s">
        <v>323</v>
      </c>
      <c r="C98" s="158" t="s">
        <v>657</v>
      </c>
      <c r="D98" s="144" t="s">
        <v>324</v>
      </c>
    </row>
    <row r="99" spans="1:4">
      <c r="A99" s="123">
        <v>4</v>
      </c>
      <c r="B99" s="131" t="s">
        <v>325</v>
      </c>
      <c r="C99" s="132"/>
      <c r="D99" s="133"/>
    </row>
    <row r="100" spans="1:4" ht="27.6">
      <c r="A100" s="123">
        <v>5</v>
      </c>
      <c r="B100" s="157" t="s">
        <v>326</v>
      </c>
      <c r="C100" s="158" t="s">
        <v>327</v>
      </c>
      <c r="D100" s="144" t="s">
        <v>328</v>
      </c>
    </row>
    <row r="101" spans="1:4">
      <c r="A101" s="123">
        <v>4</v>
      </c>
      <c r="B101" s="131" t="s">
        <v>329</v>
      </c>
      <c r="C101" s="132"/>
      <c r="D101" s="133"/>
    </row>
    <row r="102" spans="1:4">
      <c r="A102" s="123">
        <v>5</v>
      </c>
      <c r="B102" s="157" t="s">
        <v>326</v>
      </c>
      <c r="C102" s="158"/>
      <c r="D102" s="144" t="s">
        <v>328</v>
      </c>
    </row>
    <row r="103" spans="1:4">
      <c r="A103" s="123">
        <v>1</v>
      </c>
      <c r="B103" s="124" t="s">
        <v>29</v>
      </c>
      <c r="C103" s="124"/>
      <c r="D103" s="125"/>
    </row>
    <row r="104" spans="1:4">
      <c r="A104" s="123">
        <v>2</v>
      </c>
      <c r="B104" s="126" t="s">
        <v>330</v>
      </c>
      <c r="C104" s="126"/>
      <c r="D104" s="127"/>
    </row>
    <row r="105" spans="1:4">
      <c r="A105" s="123">
        <v>3</v>
      </c>
      <c r="B105" s="128" t="s">
        <v>331</v>
      </c>
      <c r="C105" s="129"/>
      <c r="D105" s="130" t="str">
        <f>IF(iOC_Purpose="Benchmark","n/a","")</f>
        <v/>
      </c>
    </row>
    <row r="106" spans="1:4">
      <c r="A106" s="123">
        <v>4</v>
      </c>
      <c r="B106" s="137" t="s">
        <v>332</v>
      </c>
      <c r="C106" s="138"/>
      <c r="D106" s="139" t="s">
        <v>753</v>
      </c>
    </row>
    <row r="107" spans="1:4">
      <c r="A107" s="123"/>
      <c r="B107" s="137" t="s">
        <v>334</v>
      </c>
      <c r="C107" s="138"/>
      <c r="D107" s="265" t="s">
        <v>335</v>
      </c>
    </row>
    <row r="108" spans="1:4">
      <c r="A108" s="123">
        <v>4</v>
      </c>
      <c r="B108" s="137" t="s">
        <v>336</v>
      </c>
      <c r="C108" s="138"/>
      <c r="D108" s="139" t="s">
        <v>337</v>
      </c>
    </row>
    <row r="109" spans="1:4">
      <c r="A109" s="123">
        <v>4</v>
      </c>
      <c r="B109" s="137" t="s">
        <v>340</v>
      </c>
      <c r="C109" s="159"/>
      <c r="D109" s="139" t="s">
        <v>754</v>
      </c>
    </row>
    <row r="110" spans="1:4">
      <c r="A110" s="123">
        <v>1</v>
      </c>
      <c r="B110" s="124" t="s">
        <v>341</v>
      </c>
      <c r="C110" s="124"/>
      <c r="D110" s="162"/>
    </row>
    <row r="111" spans="1:4">
      <c r="A111" s="123">
        <v>2</v>
      </c>
      <c r="B111" s="126" t="s">
        <v>342</v>
      </c>
      <c r="C111" s="126"/>
      <c r="D111" s="163"/>
    </row>
    <row r="112" spans="1:4">
      <c r="A112" s="123">
        <v>3</v>
      </c>
      <c r="B112" s="164" t="s">
        <v>343</v>
      </c>
      <c r="C112" s="277"/>
      <c r="D112" s="166" t="s">
        <v>755</v>
      </c>
    </row>
    <row r="113" spans="1:4">
      <c r="A113" s="123">
        <v>3</v>
      </c>
      <c r="B113" s="164" t="s">
        <v>345</v>
      </c>
      <c r="C113" s="165"/>
      <c r="D113" s="278" t="s">
        <v>682</v>
      </c>
    </row>
    <row r="114" spans="1:4">
      <c r="A114" s="123">
        <v>3</v>
      </c>
      <c r="B114" s="164" t="s">
        <v>683</v>
      </c>
      <c r="C114" s="165"/>
      <c r="D114" s="278" t="s">
        <v>756</v>
      </c>
    </row>
    <row r="115" spans="1:4">
      <c r="A115" s="123">
        <v>3</v>
      </c>
      <c r="B115" s="164" t="s">
        <v>347</v>
      </c>
      <c r="C115" s="165"/>
      <c r="D115" s="168"/>
    </row>
  </sheetData>
  <sheetProtection algorithmName="SHA-512" hashValue="5YLCx+6VjzIQ8BaMKxAmZr1SIo6rue0XCvCbaqThMHQ4nKFqgDYPhb3yiSyl5p2SHccyP5v8agPBqv6+n0hP0w==" saltValue="4zZ93IlUsHC4vUQdfyyu8g==" spinCount="100000" sheet="1" objects="1" scenarios="1"/>
  <dataValidations disablePrompts="1" count="6">
    <dataValidation type="list" allowBlank="1" showInputMessage="1" showErrorMessage="1" sqref="D103:D105 D9:D10 D20:D21 D36 D43:D44 D46:D47 D53:D54 D101 D56:D57 D87 D93 D95:D97 D99 D89:D90 D110:D111">
      <formula1>"n/a"</formula1>
    </dataValidation>
    <dataValidation type="list" allowBlank="1" showInputMessage="1" showErrorMessage="1" sqref="D58:D86 D11:D19 D21:D42 D44:D45 D54:D55 D88 D90:D94">
      <formula1>iOC_Select</formula1>
    </dataValidation>
    <dataValidation type="list" errorStyle="warning" allowBlank="1" showInputMessage="1" showErrorMessage="1" sqref="D48">
      <formula1>iOC_Select_Bandwidth</formula1>
    </dataValidation>
    <dataValidation type="custom" errorStyle="warning" allowBlank="1" showInputMessage="1" showErrorMessage="1" errorTitle="Sizing Parameter" error="Please enter a numeric value or &quot;n/a&quot;!_x000a__x000a_Bitte geben Sie einen numerischen Wert oder &quot;n/a&quot; ein!" promptTitle="Sizing Parameter" prompt="Please enter a numeric value or &quot;n/a&quot;!_x000a__x000a_Bitte geben Sie einen numerischen Wert oder &quot;n/a&quot; ein!" sqref="D49:D52">
      <formula1>OR(D49="n/a",TYPE(D49)=1)</formula1>
    </dataValidation>
    <dataValidation type="list" allowBlank="1" showInputMessage="1" showErrorMessage="1" sqref="D98">
      <formula1>iOC_Select_Language_Level</formula1>
    </dataValidation>
    <dataValidation type="list" allowBlank="1" showInputMessage="1" showErrorMessage="1" sqref="D100 D102">
      <formula1>iOC_Select_Language_List</formula1>
    </dataValidation>
  </dataValidations>
  <hyperlinks>
    <hyperlink ref="B1" location="'Services'!A1" display="Back to Service Portfolio"/>
  </hyperlinks>
  <pageMargins left="0.78740157480314965" right="0.70866141732283472" top="0.78740157480314965" bottom="0.59055118110236227" header="0.31496062992125984" footer="0.31496062992125984"/>
  <pageSetup paperSize="9" scale="80" pageOrder="overThenDown" orientation="landscape" r:id="rId1"/>
  <headerFooter>
    <oddHeader>&amp;L&amp;"Arial,Standard"&amp;G&amp;C&amp;"Arial,Standard"&amp;10Ausschreibung
TZB-AP-2025&amp;R&amp;"Arial,Standard"&amp;10Beschaffung
Vergabe
01-02-01</oddHeader>
    <oddFooter>&amp;L&amp;"Arial,Standard"&amp;10© BARMER&amp;C&amp;"Arial,Standard"&amp;10Seite &amp;P von &amp;N&amp;R&amp;"Arial,Standard"&amp;10Version 2.0</oddFooter>
  </headerFooter>
  <rowBreaks count="2" manualBreakCount="2">
    <brk id="35" max="16383" man="1"/>
    <brk id="68" max="3"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E119"/>
  <sheetViews>
    <sheetView showGridLines="0" zoomScaleNormal="100" workbookViewId="0">
      <pane ySplit="8" topLeftCell="A9" activePane="bottomLeft" state="frozen"/>
      <selection pane="bottomLeft"/>
    </sheetView>
  </sheetViews>
  <sheetFormatPr baseColWidth="10" defaultColWidth="8.69921875" defaultRowHeight="13.8"/>
  <cols>
    <col min="1" max="1" width="3.3984375" style="25" customWidth="1"/>
    <col min="2" max="2" width="52.69921875" style="25" customWidth="1"/>
    <col min="3" max="3" width="52.296875" style="25" customWidth="1"/>
    <col min="4" max="5" width="24.3984375" style="25" customWidth="1"/>
    <col min="6" max="16384" width="8.69921875" style="25"/>
  </cols>
  <sheetData>
    <row r="1" spans="1:5">
      <c r="A1" s="106"/>
      <c r="B1" s="107" t="s">
        <v>192</v>
      </c>
      <c r="C1" s="108"/>
      <c r="D1" s="109"/>
      <c r="E1" s="177"/>
    </row>
    <row r="2" spans="1:5">
      <c r="A2" s="110"/>
      <c r="B2" s="111" t="s">
        <v>193</v>
      </c>
      <c r="C2" s="112" t="s">
        <v>183</v>
      </c>
      <c r="D2" s="109"/>
      <c r="E2" s="177"/>
    </row>
    <row r="3" spans="1:5">
      <c r="A3" s="110"/>
      <c r="B3" s="111" t="s">
        <v>194</v>
      </c>
      <c r="C3" s="279" t="s">
        <v>184</v>
      </c>
      <c r="D3" s="109"/>
      <c r="E3" s="177"/>
    </row>
    <row r="4" spans="1:5" ht="55.2">
      <c r="A4" s="110"/>
      <c r="B4" s="252" t="s">
        <v>195</v>
      </c>
      <c r="C4" s="280" t="s">
        <v>185</v>
      </c>
      <c r="D4" s="109"/>
      <c r="E4" s="177"/>
    </row>
    <row r="5" spans="1:5">
      <c r="A5" s="114"/>
      <c r="B5" s="115"/>
      <c r="C5" s="115"/>
      <c r="D5" s="109"/>
      <c r="E5" s="180"/>
    </row>
    <row r="6" spans="1:5">
      <c r="A6" s="117"/>
      <c r="B6" s="111" t="s">
        <v>197</v>
      </c>
      <c r="C6" s="111"/>
      <c r="D6" s="281" t="s">
        <v>187</v>
      </c>
      <c r="E6" s="281" t="s">
        <v>190</v>
      </c>
    </row>
    <row r="7" spans="1:5">
      <c r="A7" s="117"/>
      <c r="B7" s="111" t="s">
        <v>198</v>
      </c>
      <c r="C7" s="111"/>
      <c r="D7" s="118" t="s">
        <v>186</v>
      </c>
      <c r="E7" s="282" t="s">
        <v>189</v>
      </c>
    </row>
    <row r="8" spans="1:5">
      <c r="A8" s="119" t="s">
        <v>200</v>
      </c>
      <c r="B8" s="120" t="s">
        <v>201</v>
      </c>
      <c r="C8" s="121" t="str">
        <f>IF(iOC_LANG_DE,"Anmerkung","Comment")</f>
        <v>Anmerkung</v>
      </c>
      <c r="D8" s="122" t="s">
        <v>202</v>
      </c>
      <c r="E8" s="122" t="s">
        <v>439</v>
      </c>
    </row>
    <row r="9" spans="1:5">
      <c r="A9" s="123">
        <v>1</v>
      </c>
      <c r="B9" s="124" t="s">
        <v>23</v>
      </c>
      <c r="C9" s="124"/>
      <c r="D9" s="125"/>
      <c r="E9" s="125"/>
    </row>
    <row r="10" spans="1:5">
      <c r="A10" s="123">
        <v>2</v>
      </c>
      <c r="B10" s="126" t="s">
        <v>203</v>
      </c>
      <c r="C10" s="126"/>
      <c r="D10" s="127"/>
      <c r="E10" s="127"/>
    </row>
    <row r="11" spans="1:5">
      <c r="A11" s="123">
        <v>3</v>
      </c>
      <c r="B11" s="128" t="s">
        <v>593</v>
      </c>
      <c r="C11" s="129"/>
      <c r="D11" s="130"/>
      <c r="E11" s="130"/>
    </row>
    <row r="12" spans="1:5">
      <c r="A12" s="123">
        <v>4</v>
      </c>
      <c r="B12" s="131" t="s">
        <v>757</v>
      </c>
      <c r="C12" s="132"/>
      <c r="D12" s="133"/>
      <c r="E12" s="133"/>
    </row>
    <row r="13" spans="1:5">
      <c r="A13" s="123">
        <v>5</v>
      </c>
      <c r="B13" s="134" t="s">
        <v>758</v>
      </c>
      <c r="C13" s="135"/>
      <c r="D13" s="136" t="s">
        <v>60</v>
      </c>
      <c r="E13" s="136" t="s">
        <v>62</v>
      </c>
    </row>
    <row r="14" spans="1:5">
      <c r="A14" s="123">
        <v>4</v>
      </c>
      <c r="B14" s="131" t="s">
        <v>719</v>
      </c>
      <c r="C14" s="132"/>
      <c r="D14" s="133"/>
      <c r="E14" s="133"/>
    </row>
    <row r="15" spans="1:5">
      <c r="A15" s="123">
        <v>5</v>
      </c>
      <c r="B15" s="134" t="s">
        <v>720</v>
      </c>
      <c r="C15" s="135"/>
      <c r="D15" s="136" t="s">
        <v>62</v>
      </c>
      <c r="E15" s="136" t="s">
        <v>62</v>
      </c>
    </row>
    <row r="16" spans="1:5">
      <c r="A16" s="123">
        <v>5</v>
      </c>
      <c r="B16" s="134" t="s">
        <v>721</v>
      </c>
      <c r="C16" s="135"/>
      <c r="D16" s="136" t="s">
        <v>62</v>
      </c>
      <c r="E16" s="136" t="s">
        <v>62</v>
      </c>
    </row>
    <row r="17" spans="1:5">
      <c r="A17" s="123">
        <v>5</v>
      </c>
      <c r="B17" s="134" t="s">
        <v>722</v>
      </c>
      <c r="C17" s="135"/>
      <c r="D17" s="136" t="s">
        <v>60</v>
      </c>
      <c r="E17" s="136" t="s">
        <v>62</v>
      </c>
    </row>
    <row r="18" spans="1:5">
      <c r="A18" s="123">
        <v>5</v>
      </c>
      <c r="B18" s="134" t="s">
        <v>723</v>
      </c>
      <c r="C18" s="135" t="s">
        <v>759</v>
      </c>
      <c r="D18" s="136" t="s">
        <v>60</v>
      </c>
      <c r="E18" s="136" t="s">
        <v>62</v>
      </c>
    </row>
    <row r="19" spans="1:5">
      <c r="A19" s="123">
        <v>4</v>
      </c>
      <c r="B19" s="131" t="s">
        <v>594</v>
      </c>
      <c r="C19" s="132"/>
      <c r="D19" s="133"/>
      <c r="E19" s="133"/>
    </row>
    <row r="20" spans="1:5">
      <c r="A20" s="123">
        <v>5</v>
      </c>
      <c r="B20" s="134" t="s">
        <v>760</v>
      </c>
      <c r="C20" s="135"/>
      <c r="D20" s="136" t="s">
        <v>62</v>
      </c>
      <c r="E20" s="136" t="s">
        <v>62</v>
      </c>
    </row>
    <row r="21" spans="1:5">
      <c r="A21" s="123">
        <v>5</v>
      </c>
      <c r="B21" s="134" t="s">
        <v>761</v>
      </c>
      <c r="C21" s="135"/>
      <c r="D21" s="136" t="s">
        <v>62</v>
      </c>
      <c r="E21" s="136" t="s">
        <v>62</v>
      </c>
    </row>
    <row r="22" spans="1:5">
      <c r="A22" s="123">
        <v>5</v>
      </c>
      <c r="B22" s="134" t="s">
        <v>762</v>
      </c>
      <c r="C22" s="135"/>
      <c r="D22" s="136" t="s">
        <v>62</v>
      </c>
      <c r="E22" s="136" t="s">
        <v>62</v>
      </c>
    </row>
    <row r="23" spans="1:5">
      <c r="A23" s="123">
        <v>2</v>
      </c>
      <c r="B23" s="126" t="s">
        <v>228</v>
      </c>
      <c r="C23" s="126"/>
      <c r="D23" s="127"/>
      <c r="E23" s="127"/>
    </row>
    <row r="24" spans="1:5">
      <c r="A24" s="123">
        <v>3</v>
      </c>
      <c r="B24" s="128" t="s">
        <v>382</v>
      </c>
      <c r="C24" s="129"/>
      <c r="D24" s="130"/>
      <c r="E24" s="130"/>
    </row>
    <row r="25" spans="1:5">
      <c r="A25" s="123">
        <v>4</v>
      </c>
      <c r="B25" s="137" t="s">
        <v>763</v>
      </c>
      <c r="C25" s="138"/>
      <c r="D25" s="139" t="s">
        <v>60</v>
      </c>
      <c r="E25" s="139" t="s">
        <v>60</v>
      </c>
    </row>
    <row r="26" spans="1:5">
      <c r="A26" s="123">
        <v>3</v>
      </c>
      <c r="B26" s="128" t="s">
        <v>229</v>
      </c>
      <c r="C26" s="129"/>
      <c r="D26" s="130"/>
      <c r="E26" s="130"/>
    </row>
    <row r="27" spans="1:5">
      <c r="A27" s="123">
        <v>4</v>
      </c>
      <c r="B27" s="131" t="s">
        <v>230</v>
      </c>
      <c r="C27" s="132"/>
      <c r="D27" s="133"/>
      <c r="E27" s="133"/>
    </row>
    <row r="28" spans="1:5">
      <c r="A28" s="123">
        <v>5</v>
      </c>
      <c r="B28" s="134" t="s">
        <v>649</v>
      </c>
      <c r="C28" s="135"/>
      <c r="D28" s="136" t="s">
        <v>62</v>
      </c>
      <c r="E28" s="136" t="s">
        <v>62</v>
      </c>
    </row>
    <row r="29" spans="1:5">
      <c r="A29" s="123">
        <v>5</v>
      </c>
      <c r="B29" s="134" t="s">
        <v>650</v>
      </c>
      <c r="C29" s="135"/>
      <c r="D29" s="136" t="s">
        <v>62</v>
      </c>
      <c r="E29" s="136" t="s">
        <v>62</v>
      </c>
    </row>
    <row r="30" spans="1:5">
      <c r="A30" s="123">
        <v>5</v>
      </c>
      <c r="B30" s="134" t="s">
        <v>651</v>
      </c>
      <c r="C30" s="135"/>
      <c r="D30" s="136" t="s">
        <v>62</v>
      </c>
      <c r="E30" s="136" t="s">
        <v>62</v>
      </c>
    </row>
    <row r="31" spans="1:5">
      <c r="A31" s="123">
        <v>4</v>
      </c>
      <c r="B31" s="131" t="s">
        <v>175</v>
      </c>
      <c r="C31" s="132"/>
      <c r="D31" s="133"/>
      <c r="E31" s="133"/>
    </row>
    <row r="32" spans="1:5">
      <c r="A32" s="123">
        <v>5</v>
      </c>
      <c r="B32" s="134" t="s">
        <v>734</v>
      </c>
      <c r="C32" s="135"/>
      <c r="D32" s="136" t="s">
        <v>62</v>
      </c>
      <c r="E32" s="136" t="s">
        <v>62</v>
      </c>
    </row>
    <row r="33" spans="1:5">
      <c r="A33" s="123">
        <v>5</v>
      </c>
      <c r="B33" s="134" t="s">
        <v>735</v>
      </c>
      <c r="C33" s="135"/>
      <c r="D33" s="136" t="s">
        <v>62</v>
      </c>
      <c r="E33" s="136" t="s">
        <v>62</v>
      </c>
    </row>
    <row r="34" spans="1:5">
      <c r="A34" s="123">
        <v>5</v>
      </c>
      <c r="B34" s="134" t="s">
        <v>736</v>
      </c>
      <c r="C34" s="135"/>
      <c r="D34" s="136" t="s">
        <v>62</v>
      </c>
      <c r="E34" s="136" t="s">
        <v>62</v>
      </c>
    </row>
    <row r="35" spans="1:5">
      <c r="A35" s="123">
        <v>4</v>
      </c>
      <c r="B35" s="131" t="s">
        <v>738</v>
      </c>
      <c r="C35" s="132"/>
      <c r="D35" s="133"/>
      <c r="E35" s="133"/>
    </row>
    <row r="36" spans="1:5">
      <c r="A36" s="123">
        <v>5</v>
      </c>
      <c r="B36" s="134" t="s">
        <v>739</v>
      </c>
      <c r="C36" s="135"/>
      <c r="D36" s="136" t="s">
        <v>62</v>
      </c>
      <c r="E36" s="136" t="s">
        <v>62</v>
      </c>
    </row>
    <row r="37" spans="1:5">
      <c r="A37" s="123">
        <v>5</v>
      </c>
      <c r="B37" s="134" t="s">
        <v>740</v>
      </c>
      <c r="C37" s="135"/>
      <c r="D37" s="136" t="s">
        <v>62</v>
      </c>
      <c r="E37" s="136" t="s">
        <v>62</v>
      </c>
    </row>
    <row r="38" spans="1:5">
      <c r="A38" s="123">
        <v>5</v>
      </c>
      <c r="B38" s="134" t="s">
        <v>764</v>
      </c>
      <c r="C38" s="135"/>
      <c r="D38" s="136" t="s">
        <v>62</v>
      </c>
      <c r="E38" s="136" t="s">
        <v>62</v>
      </c>
    </row>
    <row r="39" spans="1:5">
      <c r="A39" s="123">
        <v>3</v>
      </c>
      <c r="B39" s="128" t="s">
        <v>741</v>
      </c>
      <c r="C39" s="129"/>
      <c r="D39" s="130"/>
      <c r="E39" s="130"/>
    </row>
    <row r="40" spans="1:5">
      <c r="A40" s="123">
        <v>4</v>
      </c>
      <c r="B40" s="137" t="s">
        <v>742</v>
      </c>
      <c r="C40" s="138"/>
      <c r="D40" s="139" t="s">
        <v>62</v>
      </c>
      <c r="E40" s="139" t="s">
        <v>62</v>
      </c>
    </row>
    <row r="41" spans="1:5">
      <c r="A41" s="123">
        <v>4</v>
      </c>
      <c r="B41" s="137" t="s">
        <v>239</v>
      </c>
      <c r="C41" s="138"/>
      <c r="D41" s="139" t="s">
        <v>62</v>
      </c>
      <c r="E41" s="139" t="s">
        <v>62</v>
      </c>
    </row>
    <row r="42" spans="1:5">
      <c r="A42" s="123">
        <v>4</v>
      </c>
      <c r="B42" s="137" t="s">
        <v>765</v>
      </c>
      <c r="C42" s="138"/>
      <c r="D42" s="139" t="s">
        <v>62</v>
      </c>
      <c r="E42" s="139" t="s">
        <v>62</v>
      </c>
    </row>
    <row r="43" spans="1:5">
      <c r="A43" s="123">
        <v>4</v>
      </c>
      <c r="B43" s="131" t="s">
        <v>244</v>
      </c>
      <c r="C43" s="132"/>
      <c r="D43" s="133" t="str">
        <f>IF(iOC_Purpose="Benchmark","","nicht enthalten")</f>
        <v>nicht enthalten</v>
      </c>
      <c r="E43" s="133" t="str">
        <f>IF(iOC_Purpose="Benchmark","","nicht enthalten")</f>
        <v>nicht enthalten</v>
      </c>
    </row>
    <row r="44" spans="1:5">
      <c r="A44" s="123">
        <v>4</v>
      </c>
      <c r="B44" s="137" t="s">
        <v>743</v>
      </c>
      <c r="C44" s="138"/>
      <c r="D44" s="139" t="s">
        <v>62</v>
      </c>
      <c r="E44" s="139" t="s">
        <v>62</v>
      </c>
    </row>
    <row r="45" spans="1:5">
      <c r="A45" s="123">
        <v>4</v>
      </c>
      <c r="B45" s="137" t="s">
        <v>744</v>
      </c>
      <c r="C45" s="138"/>
      <c r="D45" s="139" t="s">
        <v>62</v>
      </c>
      <c r="E45" s="139" t="s">
        <v>62</v>
      </c>
    </row>
    <row r="46" spans="1:5">
      <c r="A46" s="123">
        <v>2</v>
      </c>
      <c r="B46" s="126" t="s">
        <v>271</v>
      </c>
      <c r="C46" s="126"/>
      <c r="D46" s="127"/>
      <c r="E46" s="127"/>
    </row>
    <row r="47" spans="1:5">
      <c r="A47" s="123">
        <v>3</v>
      </c>
      <c r="B47" s="128" t="s">
        <v>272</v>
      </c>
      <c r="C47" s="129"/>
      <c r="D47" s="130"/>
      <c r="E47" s="130"/>
    </row>
    <row r="48" spans="1:5" ht="27.6">
      <c r="A48" s="123">
        <v>4</v>
      </c>
      <c r="B48" s="137" t="s">
        <v>273</v>
      </c>
      <c r="C48" s="138"/>
      <c r="D48" s="139" t="s">
        <v>60</v>
      </c>
      <c r="E48" s="139" t="s">
        <v>62</v>
      </c>
    </row>
    <row r="49" spans="1:5">
      <c r="A49" s="123">
        <v>2</v>
      </c>
      <c r="B49" s="126" t="s">
        <v>466</v>
      </c>
      <c r="C49" s="126"/>
      <c r="D49" s="127"/>
      <c r="E49" s="127"/>
    </row>
    <row r="50" spans="1:5">
      <c r="A50" s="123">
        <v>3</v>
      </c>
      <c r="B50" s="128" t="s">
        <v>593</v>
      </c>
      <c r="C50" s="129"/>
      <c r="D50" s="130"/>
      <c r="E50" s="130"/>
    </row>
    <row r="51" spans="1:5">
      <c r="A51" s="123">
        <v>4</v>
      </c>
      <c r="B51" s="137" t="s">
        <v>745</v>
      </c>
      <c r="C51" s="137" t="s">
        <v>766</v>
      </c>
      <c r="D51" s="139" t="s">
        <v>767</v>
      </c>
      <c r="E51" s="139" t="s">
        <v>58</v>
      </c>
    </row>
    <row r="52" spans="1:5" ht="27.6">
      <c r="A52" s="123">
        <v>4</v>
      </c>
      <c r="B52" s="137" t="s">
        <v>768</v>
      </c>
      <c r="C52" s="137" t="s">
        <v>769</v>
      </c>
      <c r="D52" s="139" t="s">
        <v>58</v>
      </c>
      <c r="E52" s="139">
        <v>10</v>
      </c>
    </row>
    <row r="53" spans="1:5">
      <c r="A53" s="123">
        <v>2</v>
      </c>
      <c r="B53" s="126" t="s">
        <v>279</v>
      </c>
      <c r="C53" s="126"/>
      <c r="D53" s="127"/>
      <c r="E53" s="127"/>
    </row>
    <row r="54" spans="1:5">
      <c r="A54" s="123">
        <v>3</v>
      </c>
      <c r="B54" s="128" t="s">
        <v>280</v>
      </c>
      <c r="C54" s="129"/>
      <c r="D54" s="130"/>
      <c r="E54" s="130"/>
    </row>
    <row r="55" spans="1:5">
      <c r="A55" s="123">
        <v>4</v>
      </c>
      <c r="B55" s="149" t="s">
        <v>471</v>
      </c>
      <c r="C55" s="150"/>
      <c r="D55" s="151" t="s">
        <v>60</v>
      </c>
      <c r="E55" s="151" t="s">
        <v>62</v>
      </c>
    </row>
    <row r="56" spans="1:5">
      <c r="A56" s="123">
        <v>4</v>
      </c>
      <c r="B56" s="149" t="s">
        <v>473</v>
      </c>
      <c r="C56" s="150"/>
      <c r="D56" s="151" t="s">
        <v>62</v>
      </c>
      <c r="E56" s="151" t="s">
        <v>62</v>
      </c>
    </row>
    <row r="57" spans="1:5">
      <c r="A57" s="123">
        <v>3</v>
      </c>
      <c r="B57" s="128" t="s">
        <v>283</v>
      </c>
      <c r="C57" s="129"/>
      <c r="D57" s="130"/>
      <c r="E57" s="130"/>
    </row>
    <row r="58" spans="1:5">
      <c r="A58" s="123">
        <v>4</v>
      </c>
      <c r="B58" s="149" t="s">
        <v>284</v>
      </c>
      <c r="C58" s="150" t="s">
        <v>770</v>
      </c>
      <c r="D58" s="151" t="s">
        <v>60</v>
      </c>
      <c r="E58" s="151" t="s">
        <v>62</v>
      </c>
    </row>
    <row r="59" spans="1:5">
      <c r="A59" s="123">
        <v>1</v>
      </c>
      <c r="B59" s="124" t="s">
        <v>26</v>
      </c>
      <c r="C59" s="124"/>
      <c r="D59" s="125"/>
      <c r="E59" s="125"/>
    </row>
    <row r="60" spans="1:5">
      <c r="A60" s="123">
        <v>2</v>
      </c>
      <c r="B60" s="126" t="s">
        <v>285</v>
      </c>
      <c r="C60" s="126"/>
      <c r="D60" s="127"/>
      <c r="E60" s="127"/>
    </row>
    <row r="61" spans="1:5">
      <c r="A61" s="123">
        <v>3</v>
      </c>
      <c r="B61" s="128" t="s">
        <v>286</v>
      </c>
      <c r="C61" s="129"/>
      <c r="D61" s="130" t="str">
        <f>IF(iOC_Purpose="Benchmark","n/a","nicht enthalten")</f>
        <v>nicht enthalten</v>
      </c>
      <c r="E61" s="130" t="str">
        <f>IF(iOC_Purpose="Benchmark","n/a","nicht enthalten")</f>
        <v>nicht enthalten</v>
      </c>
    </row>
    <row r="62" spans="1:5">
      <c r="A62" s="123">
        <v>3</v>
      </c>
      <c r="B62" s="128" t="s">
        <v>287</v>
      </c>
      <c r="C62" s="129"/>
      <c r="D62" s="130"/>
      <c r="E62" s="130"/>
    </row>
    <row r="63" spans="1:5">
      <c r="A63" s="123">
        <v>4</v>
      </c>
      <c r="B63" s="149" t="s">
        <v>288</v>
      </c>
      <c r="C63" s="150"/>
      <c r="D63" s="151" t="s">
        <v>60</v>
      </c>
      <c r="E63" s="151" t="s">
        <v>60</v>
      </c>
    </row>
    <row r="64" spans="1:5">
      <c r="A64" s="123">
        <v>4</v>
      </c>
      <c r="B64" s="149" t="s">
        <v>289</v>
      </c>
      <c r="C64" s="150"/>
      <c r="D64" s="151" t="s">
        <v>60</v>
      </c>
      <c r="E64" s="151" t="s">
        <v>60</v>
      </c>
    </row>
    <row r="65" spans="1:5">
      <c r="A65" s="123">
        <v>4</v>
      </c>
      <c r="B65" s="149" t="s">
        <v>290</v>
      </c>
      <c r="C65" s="150"/>
      <c r="D65" s="151" t="s">
        <v>60</v>
      </c>
      <c r="E65" s="151" t="s">
        <v>60</v>
      </c>
    </row>
    <row r="66" spans="1:5">
      <c r="A66" s="123">
        <v>4</v>
      </c>
      <c r="B66" s="149" t="s">
        <v>291</v>
      </c>
      <c r="C66" s="150"/>
      <c r="D66" s="151" t="s">
        <v>60</v>
      </c>
      <c r="E66" s="151" t="s">
        <v>60</v>
      </c>
    </row>
    <row r="67" spans="1:5">
      <c r="A67" s="123">
        <v>4</v>
      </c>
      <c r="B67" s="149" t="s">
        <v>292</v>
      </c>
      <c r="C67" s="150"/>
      <c r="D67" s="151" t="s">
        <v>60</v>
      </c>
      <c r="E67" s="151" t="s">
        <v>60</v>
      </c>
    </row>
    <row r="68" spans="1:5">
      <c r="A68" s="123">
        <v>4</v>
      </c>
      <c r="B68" s="149" t="s">
        <v>293</v>
      </c>
      <c r="C68" s="150"/>
      <c r="D68" s="151" t="s">
        <v>60</v>
      </c>
      <c r="E68" s="151" t="s">
        <v>60</v>
      </c>
    </row>
    <row r="69" spans="1:5">
      <c r="A69" s="123">
        <v>3</v>
      </c>
      <c r="B69" s="128" t="s">
        <v>294</v>
      </c>
      <c r="C69" s="129"/>
      <c r="D69" s="130"/>
      <c r="E69" s="130"/>
    </row>
    <row r="70" spans="1:5">
      <c r="A70" s="123">
        <v>4</v>
      </c>
      <c r="B70" s="149" t="s">
        <v>295</v>
      </c>
      <c r="C70" s="150"/>
      <c r="D70" s="151" t="s">
        <v>60</v>
      </c>
      <c r="E70" s="151" t="s">
        <v>60</v>
      </c>
    </row>
    <row r="71" spans="1:5">
      <c r="A71" s="123">
        <v>4</v>
      </c>
      <c r="B71" s="149" t="s">
        <v>296</v>
      </c>
      <c r="C71" s="150"/>
      <c r="D71" s="151" t="s">
        <v>60</v>
      </c>
      <c r="E71" s="151" t="s">
        <v>60</v>
      </c>
    </row>
    <row r="72" spans="1:5">
      <c r="A72" s="123">
        <v>4</v>
      </c>
      <c r="B72" s="149" t="s">
        <v>297</v>
      </c>
      <c r="C72" s="150"/>
      <c r="D72" s="151" t="s">
        <v>60</v>
      </c>
      <c r="E72" s="151" t="s">
        <v>60</v>
      </c>
    </row>
    <row r="73" spans="1:5">
      <c r="A73" s="123">
        <v>4</v>
      </c>
      <c r="B73" s="149" t="s">
        <v>298</v>
      </c>
      <c r="C73" s="150"/>
      <c r="D73" s="151" t="s">
        <v>60</v>
      </c>
      <c r="E73" s="151" t="s">
        <v>60</v>
      </c>
    </row>
    <row r="74" spans="1:5">
      <c r="A74" s="123">
        <v>4</v>
      </c>
      <c r="B74" s="149" t="s">
        <v>299</v>
      </c>
      <c r="C74" s="150"/>
      <c r="D74" s="151" t="s">
        <v>60</v>
      </c>
      <c r="E74" s="151" t="s">
        <v>60</v>
      </c>
    </row>
    <row r="75" spans="1:5">
      <c r="A75" s="123">
        <v>4</v>
      </c>
      <c r="B75" s="149" t="s">
        <v>300</v>
      </c>
      <c r="C75" s="150"/>
      <c r="D75" s="151" t="s">
        <v>60</v>
      </c>
      <c r="E75" s="151" t="s">
        <v>60</v>
      </c>
    </row>
    <row r="76" spans="1:5">
      <c r="A76" s="123">
        <v>4</v>
      </c>
      <c r="B76" s="149" t="s">
        <v>301</v>
      </c>
      <c r="C76" s="150"/>
      <c r="D76" s="151" t="s">
        <v>60</v>
      </c>
      <c r="E76" s="151" t="s">
        <v>60</v>
      </c>
    </row>
    <row r="77" spans="1:5">
      <c r="A77" s="123">
        <v>3</v>
      </c>
      <c r="B77" s="128" t="s">
        <v>302</v>
      </c>
      <c r="C77" s="129"/>
      <c r="D77" s="130"/>
      <c r="E77" s="130"/>
    </row>
    <row r="78" spans="1:5">
      <c r="A78" s="123">
        <v>4</v>
      </c>
      <c r="B78" s="149" t="s">
        <v>303</v>
      </c>
      <c r="C78" s="150"/>
      <c r="D78" s="151" t="s">
        <v>60</v>
      </c>
      <c r="E78" s="151" t="s">
        <v>60</v>
      </c>
    </row>
    <row r="79" spans="1:5">
      <c r="A79" s="123">
        <v>4</v>
      </c>
      <c r="B79" s="149" t="s">
        <v>304</v>
      </c>
      <c r="C79" s="150"/>
      <c r="D79" s="151" t="s">
        <v>60</v>
      </c>
      <c r="E79" s="151" t="s">
        <v>60</v>
      </c>
    </row>
    <row r="80" spans="1:5">
      <c r="A80" s="123">
        <v>4</v>
      </c>
      <c r="B80" s="149" t="s">
        <v>305</v>
      </c>
      <c r="C80" s="150"/>
      <c r="D80" s="151" t="s">
        <v>60</v>
      </c>
      <c r="E80" s="151" t="s">
        <v>60</v>
      </c>
    </row>
    <row r="81" spans="1:5">
      <c r="A81" s="123">
        <v>4</v>
      </c>
      <c r="B81" s="149" t="s">
        <v>306</v>
      </c>
      <c r="C81" s="150"/>
      <c r="D81" s="151" t="s">
        <v>60</v>
      </c>
      <c r="E81" s="151" t="s">
        <v>60</v>
      </c>
    </row>
    <row r="82" spans="1:5">
      <c r="A82" s="123">
        <v>4</v>
      </c>
      <c r="B82" s="149" t="s">
        <v>307</v>
      </c>
      <c r="C82" s="150"/>
      <c r="D82" s="151" t="s">
        <v>60</v>
      </c>
      <c r="E82" s="151" t="s">
        <v>60</v>
      </c>
    </row>
    <row r="83" spans="1:5">
      <c r="A83" s="123">
        <v>4</v>
      </c>
      <c r="B83" s="149" t="s">
        <v>308</v>
      </c>
      <c r="C83" s="150"/>
      <c r="D83" s="151" t="s">
        <v>62</v>
      </c>
      <c r="E83" s="151" t="s">
        <v>62</v>
      </c>
    </row>
    <row r="84" spans="1:5">
      <c r="A84" s="123">
        <v>4</v>
      </c>
      <c r="B84" s="149" t="s">
        <v>310</v>
      </c>
      <c r="C84" s="150"/>
      <c r="D84" s="151" t="s">
        <v>60</v>
      </c>
      <c r="E84" s="151" t="s">
        <v>60</v>
      </c>
    </row>
    <row r="85" spans="1:5">
      <c r="A85" s="123">
        <v>4</v>
      </c>
      <c r="B85" s="149" t="s">
        <v>311</v>
      </c>
      <c r="C85" s="150"/>
      <c r="D85" s="151" t="s">
        <v>60</v>
      </c>
      <c r="E85" s="151" t="s">
        <v>60</v>
      </c>
    </row>
    <row r="86" spans="1:5">
      <c r="A86" s="123">
        <v>3</v>
      </c>
      <c r="B86" s="128" t="s">
        <v>312</v>
      </c>
      <c r="C86" s="129"/>
      <c r="D86" s="130"/>
      <c r="E86" s="130"/>
    </row>
    <row r="87" spans="1:5">
      <c r="A87" s="123">
        <v>4</v>
      </c>
      <c r="B87" s="149" t="s">
        <v>313</v>
      </c>
      <c r="C87" s="150"/>
      <c r="D87" s="151" t="s">
        <v>60</v>
      </c>
      <c r="E87" s="151" t="s">
        <v>60</v>
      </c>
    </row>
    <row r="88" spans="1:5">
      <c r="A88" s="123">
        <v>4</v>
      </c>
      <c r="B88" s="149" t="s">
        <v>314</v>
      </c>
      <c r="C88" s="150"/>
      <c r="D88" s="151" t="s">
        <v>60</v>
      </c>
      <c r="E88" s="151" t="s">
        <v>60</v>
      </c>
    </row>
    <row r="89" spans="1:5">
      <c r="A89" s="123">
        <v>4</v>
      </c>
      <c r="B89" s="149" t="s">
        <v>315</v>
      </c>
      <c r="C89" s="150"/>
      <c r="D89" s="151" t="s">
        <v>60</v>
      </c>
      <c r="E89" s="151" t="s">
        <v>60</v>
      </c>
    </row>
    <row r="90" spans="1:5">
      <c r="A90" s="123">
        <v>2</v>
      </c>
      <c r="B90" s="126" t="s">
        <v>316</v>
      </c>
      <c r="C90" s="126"/>
      <c r="D90" s="127"/>
      <c r="E90" s="127"/>
    </row>
    <row r="91" spans="1:5">
      <c r="A91" s="123">
        <v>3</v>
      </c>
      <c r="B91" s="212" t="s">
        <v>509</v>
      </c>
      <c r="C91" s="186"/>
      <c r="D91" s="140" t="s">
        <v>62</v>
      </c>
      <c r="E91" s="140" t="s">
        <v>62</v>
      </c>
    </row>
    <row r="92" spans="1:5">
      <c r="A92" s="123">
        <v>2</v>
      </c>
      <c r="B92" s="126" t="s">
        <v>414</v>
      </c>
      <c r="C92" s="126"/>
      <c r="D92" s="127"/>
      <c r="E92" s="127"/>
    </row>
    <row r="93" spans="1:5">
      <c r="A93" s="123">
        <v>3</v>
      </c>
      <c r="B93" s="128" t="s">
        <v>272</v>
      </c>
      <c r="C93" s="129"/>
      <c r="D93" s="130"/>
      <c r="E93" s="130"/>
    </row>
    <row r="94" spans="1:5">
      <c r="A94" s="123">
        <v>4</v>
      </c>
      <c r="B94" s="149" t="s">
        <v>415</v>
      </c>
      <c r="C94" s="150"/>
      <c r="D94" s="151" t="s">
        <v>60</v>
      </c>
      <c r="E94" s="151" t="s">
        <v>60</v>
      </c>
    </row>
    <row r="95" spans="1:5">
      <c r="A95" s="123">
        <v>4</v>
      </c>
      <c r="B95" s="149" t="s">
        <v>416</v>
      </c>
      <c r="C95" s="150"/>
      <c r="D95" s="151" t="s">
        <v>60</v>
      </c>
      <c r="E95" s="151" t="s">
        <v>60</v>
      </c>
    </row>
    <row r="96" spans="1:5">
      <c r="A96" s="123">
        <v>3</v>
      </c>
      <c r="B96" s="128" t="s">
        <v>317</v>
      </c>
      <c r="C96" s="129"/>
      <c r="D96" s="130" t="str">
        <f>IF(iOC_Purpose="Benchmark","n/a","")</f>
        <v/>
      </c>
      <c r="E96" s="130" t="str">
        <f>IF(iOC_Purpose="Benchmark","n/a","")</f>
        <v/>
      </c>
    </row>
    <row r="97" spans="1:5">
      <c r="A97" s="123">
        <v>4</v>
      </c>
      <c r="B97" s="149" t="s">
        <v>318</v>
      </c>
      <c r="C97" s="150"/>
      <c r="D97" s="151" t="str">
        <f>IF(iOC_Purpose="Benchmark","n/a","enthalten")</f>
        <v>enthalten</v>
      </c>
      <c r="E97" s="151" t="str">
        <f>IF(iOC_Purpose="Benchmark","n/a","enthalten")</f>
        <v>enthalten</v>
      </c>
    </row>
    <row r="98" spans="1:5">
      <c r="A98" s="123">
        <v>2</v>
      </c>
      <c r="B98" s="126" t="s">
        <v>320</v>
      </c>
      <c r="C98" s="126"/>
      <c r="D98" s="127"/>
      <c r="E98" s="127"/>
    </row>
    <row r="99" spans="1:5">
      <c r="A99" s="123">
        <v>3</v>
      </c>
      <c r="B99" s="128" t="s">
        <v>321</v>
      </c>
      <c r="C99" s="129"/>
      <c r="D99" s="130"/>
      <c r="E99" s="130"/>
    </row>
    <row r="100" spans="1:5" ht="27.6">
      <c r="A100" s="123">
        <v>4</v>
      </c>
      <c r="B100" s="131" t="s">
        <v>322</v>
      </c>
      <c r="C100" s="132"/>
      <c r="D100" s="133"/>
      <c r="E100" s="133"/>
    </row>
    <row r="101" spans="1:5">
      <c r="A101" s="123">
        <v>5</v>
      </c>
      <c r="B101" s="157" t="s">
        <v>323</v>
      </c>
      <c r="C101" s="158" t="s">
        <v>657</v>
      </c>
      <c r="D101" s="144" t="s">
        <v>324</v>
      </c>
      <c r="E101" s="144" t="s">
        <v>324</v>
      </c>
    </row>
    <row r="102" spans="1:5">
      <c r="A102" s="123">
        <v>4</v>
      </c>
      <c r="B102" s="131" t="s">
        <v>325</v>
      </c>
      <c r="C102" s="132"/>
      <c r="D102" s="133"/>
      <c r="E102" s="133"/>
    </row>
    <row r="103" spans="1:5" ht="27.6">
      <c r="A103" s="123">
        <v>5</v>
      </c>
      <c r="B103" s="157" t="s">
        <v>326</v>
      </c>
      <c r="C103" s="158" t="s">
        <v>327</v>
      </c>
      <c r="D103" s="144" t="s">
        <v>328</v>
      </c>
      <c r="E103" s="144" t="s">
        <v>328</v>
      </c>
    </row>
    <row r="104" spans="1:5">
      <c r="A104" s="123">
        <v>4</v>
      </c>
      <c r="B104" s="131" t="s">
        <v>329</v>
      </c>
      <c r="C104" s="132"/>
      <c r="D104" s="133"/>
      <c r="E104" s="133"/>
    </row>
    <row r="105" spans="1:5">
      <c r="A105" s="123">
        <v>5</v>
      </c>
      <c r="B105" s="157" t="s">
        <v>326</v>
      </c>
      <c r="C105" s="158"/>
      <c r="D105" s="144" t="s">
        <v>328</v>
      </c>
      <c r="E105" s="144" t="s">
        <v>328</v>
      </c>
    </row>
    <row r="106" spans="1:5">
      <c r="A106" s="123">
        <v>1</v>
      </c>
      <c r="B106" s="124" t="s">
        <v>29</v>
      </c>
      <c r="C106" s="124"/>
      <c r="D106" s="125"/>
      <c r="E106" s="125"/>
    </row>
    <row r="107" spans="1:5">
      <c r="A107" s="123">
        <v>2</v>
      </c>
      <c r="B107" s="126" t="s">
        <v>330</v>
      </c>
      <c r="C107" s="126"/>
      <c r="D107" s="127"/>
      <c r="E107" s="127"/>
    </row>
    <row r="108" spans="1:5">
      <c r="A108" s="123">
        <v>3</v>
      </c>
      <c r="B108" s="128" t="s">
        <v>331</v>
      </c>
      <c r="C108" s="129"/>
      <c r="D108" s="130" t="str">
        <f>IF(iOC_Purpose="Benchmark","n/a","")</f>
        <v/>
      </c>
      <c r="E108" s="130" t="str">
        <f>IF(iOC_Purpose="Benchmark","n/a","")</f>
        <v/>
      </c>
    </row>
    <row r="109" spans="1:5">
      <c r="A109" s="123">
        <v>4</v>
      </c>
      <c r="B109" s="137" t="s">
        <v>332</v>
      </c>
      <c r="C109" s="138"/>
      <c r="D109" s="139" t="s">
        <v>753</v>
      </c>
      <c r="E109" s="139" t="s">
        <v>753</v>
      </c>
    </row>
    <row r="110" spans="1:5">
      <c r="A110" s="123">
        <v>4</v>
      </c>
      <c r="B110" s="137" t="s">
        <v>334</v>
      </c>
      <c r="C110" s="138"/>
      <c r="D110" s="265" t="s">
        <v>335</v>
      </c>
      <c r="E110" s="265" t="s">
        <v>335</v>
      </c>
    </row>
    <row r="111" spans="1:5">
      <c r="A111" s="123">
        <v>4</v>
      </c>
      <c r="B111" s="137" t="s">
        <v>336</v>
      </c>
      <c r="C111" s="138"/>
      <c r="D111" s="139" t="s">
        <v>337</v>
      </c>
      <c r="E111" s="139" t="s">
        <v>337</v>
      </c>
    </row>
    <row r="112" spans="1:5">
      <c r="A112" s="123">
        <v>4</v>
      </c>
      <c r="B112" s="137" t="s">
        <v>338</v>
      </c>
      <c r="C112" s="159"/>
      <c r="D112" s="139" t="s">
        <v>659</v>
      </c>
      <c r="E112" s="139" t="s">
        <v>659</v>
      </c>
    </row>
    <row r="113" spans="1:5">
      <c r="A113" s="123">
        <v>4</v>
      </c>
      <c r="B113" s="137" t="s">
        <v>340</v>
      </c>
      <c r="C113" s="159"/>
      <c r="D113" s="139" t="s">
        <v>754</v>
      </c>
      <c r="E113" s="139" t="s">
        <v>754</v>
      </c>
    </row>
    <row r="114" spans="1:5">
      <c r="A114" s="123">
        <v>1</v>
      </c>
      <c r="B114" s="124" t="s">
        <v>341</v>
      </c>
      <c r="C114" s="124"/>
      <c r="D114" s="162"/>
      <c r="E114" s="162"/>
    </row>
    <row r="115" spans="1:5">
      <c r="A115" s="123">
        <v>2</v>
      </c>
      <c r="B115" s="126" t="s">
        <v>342</v>
      </c>
      <c r="C115" s="126"/>
      <c r="D115" s="163"/>
      <c r="E115" s="163"/>
    </row>
    <row r="116" spans="1:5">
      <c r="A116" s="123">
        <v>3</v>
      </c>
      <c r="B116" s="164" t="s">
        <v>343</v>
      </c>
      <c r="C116" s="277"/>
      <c r="D116" s="166" t="s">
        <v>755</v>
      </c>
      <c r="E116" s="166" t="s">
        <v>767</v>
      </c>
    </row>
    <row r="117" spans="1:5">
      <c r="A117" s="123">
        <v>3</v>
      </c>
      <c r="B117" s="164" t="s">
        <v>345</v>
      </c>
      <c r="C117" s="165"/>
      <c r="D117" s="166" t="str">
        <f>IF(iOC_LANG_DE,"Monat","month")</f>
        <v>Monat</v>
      </c>
      <c r="E117" s="166" t="str">
        <f>IF(iOC_LANG_DE,"Monat","month")</f>
        <v>Monat</v>
      </c>
    </row>
    <row r="118" spans="1:5" ht="27.6">
      <c r="A118" s="123">
        <v>3</v>
      </c>
      <c r="B118" s="164" t="s">
        <v>346</v>
      </c>
      <c r="C118" s="277" t="s">
        <v>771</v>
      </c>
      <c r="D118" s="168" t="str">
        <f>D6&amp;" "&amp;D112</f>
        <v>NB-IS-IA-INT Gold</v>
      </c>
      <c r="E118" s="168" t="str">
        <f>E6&amp;" "&amp;E112</f>
        <v>NB-IS-IA-INUP Gold</v>
      </c>
    </row>
    <row r="119" spans="1:5">
      <c r="A119" s="123">
        <v>3</v>
      </c>
      <c r="B119" s="164" t="s">
        <v>347</v>
      </c>
      <c r="C119" s="165"/>
      <c r="D119" s="168" t="s">
        <v>655</v>
      </c>
      <c r="E119" s="168" t="s">
        <v>655</v>
      </c>
    </row>
  </sheetData>
  <sheetProtection algorithmName="SHA-512" hashValue="L5LTHUAiJiKRVj7p4MM+oaHI0FIyCHg1QM98tRrj3v/r0MMgPCm442061O+r1CZpkm1lwQv5awO88Kx0j7eJZQ==" saltValue="ECbPpaqdO48waApxi//u9Q==" spinCount="100000" sheet="1" objects="1" scenarios="1"/>
  <phoneticPr fontId="14" type="noConversion"/>
  <dataValidations disablePrompts="1" count="4">
    <dataValidation type="list" allowBlank="1" showInputMessage="1" showErrorMessage="1" sqref="D104:E104 D106:E108 D9:E10 D23:E24 D26:E26 D39:E39 D102:E102 D46:E47 D53:E54 D49:E50 D57:E57 D59:E60 D90:E90 D96:E96 D98:E100 D92:E93 D114:E115">
      <formula1>"n/a"</formula1>
    </dataValidation>
    <dataValidation type="list" allowBlank="1" showInputMessage="1" showErrorMessage="1" sqref="D93:E97 D11:E22 D24:E45 D47:E48 D54:E58 D61:E89 D91:E91">
      <formula1>iOC_Select</formula1>
    </dataValidation>
    <dataValidation type="list" allowBlank="1" showInputMessage="1" showErrorMessage="1" sqref="D101:E101">
      <formula1>iOC_Select_Language_Level</formula1>
    </dataValidation>
    <dataValidation type="list" allowBlank="1" showInputMessage="1" showErrorMessage="1" sqref="D103:E103 D105:E105">
      <formula1>iOC_Select_Language_List</formula1>
    </dataValidation>
  </dataValidations>
  <hyperlinks>
    <hyperlink ref="B1" location="'Services'!A1" display="Back to Service Portfolio"/>
  </hyperlinks>
  <pageMargins left="0.70866141732283472" right="0.23622047244094491" top="0.74803149606299213" bottom="0.78740157480314965" header="0.31496062992125984" footer="0.43307086614173229"/>
  <pageSetup paperSize="9" scale="80" pageOrder="overThenDown" orientation="landscape" r:id="rId1"/>
  <headerFooter>
    <oddHeader>&amp;L&amp;G&amp;C&amp;"Arial,Standard"&amp;10Ausschreibung
TZB-AP-2025&amp;R&amp;"Arial,Standard"&amp;10Beschaffung
Vergabe
01-02-01</oddHeader>
    <oddFooter>&amp;L&amp;"Arial,Standard"&amp;10© BARMER&amp;C&amp;"Arial,Standard"&amp;10Seite &amp;P von &amp;N&amp;R&amp;"Arial,Standard"&amp;10Version 2.0</oddFooter>
  </headerFooter>
  <rowBreaks count="3" manualBreakCount="3">
    <brk id="30" max="16383" man="1"/>
    <brk id="59" max="4" man="1"/>
    <brk id="91" max="16383" man="1"/>
  </row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OC_WS_Service_Requests1">
    <tabColor theme="3" tint="0.59999389629810485"/>
    <outlinePr summaryBelow="0" summaryRight="0"/>
  </sheetPr>
  <dimension ref="A1:G46"/>
  <sheetViews>
    <sheetView showGridLines="0" zoomScaleNormal="100" zoomScaleSheetLayoutView="70" workbookViewId="0">
      <selection activeCell="A2" sqref="A2"/>
    </sheetView>
  </sheetViews>
  <sheetFormatPr baseColWidth="10" defaultColWidth="10.3984375" defaultRowHeight="13.8"/>
  <cols>
    <col min="1" max="1" width="3.296875" style="304" customWidth="1"/>
    <col min="2" max="2" width="32.3984375" style="306" bestFit="1" customWidth="1"/>
    <col min="3" max="3" width="76.69921875" style="305" customWidth="1"/>
    <col min="4" max="4" width="42.69921875" style="306" bestFit="1" customWidth="1"/>
    <col min="5" max="5" width="25.296875" style="283" bestFit="1" customWidth="1"/>
    <col min="6" max="6" width="25.3984375" style="307" bestFit="1" customWidth="1"/>
    <col min="7" max="7" width="24" style="303" bestFit="1" customWidth="1"/>
    <col min="8" max="16384" width="10.3984375" style="303"/>
  </cols>
  <sheetData>
    <row r="1" spans="1:7" s="287" customFormat="1">
      <c r="A1" s="283"/>
      <c r="B1" s="284" t="s">
        <v>192</v>
      </c>
      <c r="C1" s="285"/>
      <c r="D1" s="286"/>
      <c r="F1" s="283"/>
      <c r="G1" s="283"/>
    </row>
    <row r="2" spans="1:7" s="287" customFormat="1">
      <c r="A2" s="283"/>
      <c r="B2" s="283"/>
      <c r="C2" s="283"/>
      <c r="D2" s="288"/>
      <c r="E2" s="283"/>
      <c r="F2" s="283"/>
      <c r="G2" s="283"/>
    </row>
    <row r="3" spans="1:7" s="292" customFormat="1" ht="26.1" customHeight="1">
      <c r="A3" s="289"/>
      <c r="B3" s="290" t="s">
        <v>772</v>
      </c>
      <c r="C3" s="120" t="s">
        <v>57</v>
      </c>
      <c r="D3" s="291" t="str">
        <f>IF(iOC_LANG_DE,"betroffene Varianten-ID, 
falls zutreffend","affected Service Variant ID, if applicable")</f>
        <v>betroffene Varianten-ID, 
falls zutreffend</v>
      </c>
      <c r="E3" s="291" t="str">
        <f>IF(iOC_LANG_DE,"max. Durchführungs-/ Lösungszeit","max. execution / resolution time")</f>
        <v>max. Durchführungs-/ Lösungszeit</v>
      </c>
      <c r="F3" s="291" t="str">
        <f>IF(iOC_LANG_DE,"Abrechnungseinheit","Charging Unit")</f>
        <v>Abrechnungseinheit</v>
      </c>
      <c r="G3" s="291" t="s">
        <v>773</v>
      </c>
    </row>
    <row r="4" spans="1:7" s="196" customFormat="1" ht="15" customHeight="1">
      <c r="A4" s="293">
        <v>1</v>
      </c>
      <c r="B4" s="294" t="s">
        <v>26</v>
      </c>
      <c r="C4" s="124"/>
      <c r="D4" s="124"/>
      <c r="E4" s="124"/>
      <c r="F4" s="124"/>
      <c r="G4" s="124"/>
    </row>
    <row r="5" spans="1:7" s="196" customFormat="1" ht="15" customHeight="1" collapsed="1">
      <c r="A5" s="293">
        <v>2</v>
      </c>
      <c r="B5" s="295" t="s">
        <v>414</v>
      </c>
      <c r="C5" s="296"/>
      <c r="D5" s="296"/>
      <c r="E5" s="126"/>
      <c r="F5" s="126"/>
      <c r="G5" s="126"/>
    </row>
    <row r="6" spans="1:7" s="196" customFormat="1" ht="15" customHeight="1">
      <c r="A6" s="293">
        <v>3</v>
      </c>
      <c r="B6" s="297" t="s">
        <v>774</v>
      </c>
      <c r="C6" s="298"/>
      <c r="D6" s="298"/>
      <c r="E6" s="129"/>
      <c r="F6" s="129"/>
      <c r="G6" s="129"/>
    </row>
    <row r="7" spans="1:7" s="300" customFormat="1" ht="15" customHeight="1">
      <c r="A7" s="293">
        <v>4</v>
      </c>
      <c r="B7" s="299" t="s">
        <v>775</v>
      </c>
      <c r="C7" s="299" t="s">
        <v>415</v>
      </c>
      <c r="D7" s="299" t="s">
        <v>776</v>
      </c>
      <c r="E7" s="299" t="s">
        <v>777</v>
      </c>
      <c r="F7" s="299" t="s">
        <v>778</v>
      </c>
      <c r="G7" s="299" t="s">
        <v>779</v>
      </c>
    </row>
    <row r="8" spans="1:7" s="301" customFormat="1" ht="15" customHeight="1">
      <c r="A8" s="293">
        <v>4</v>
      </c>
      <c r="B8" s="299" t="s">
        <v>775</v>
      </c>
      <c r="C8" s="299" t="s">
        <v>416</v>
      </c>
      <c r="D8" s="299" t="s">
        <v>776</v>
      </c>
      <c r="E8" s="299" t="s">
        <v>777</v>
      </c>
      <c r="F8" s="299" t="s">
        <v>778</v>
      </c>
      <c r="G8" s="299" t="s">
        <v>780</v>
      </c>
    </row>
    <row r="9" spans="1:7" s="301" customFormat="1" ht="15" customHeight="1">
      <c r="A9" s="293">
        <v>4</v>
      </c>
      <c r="B9" s="299" t="s">
        <v>775</v>
      </c>
      <c r="C9" s="299" t="s">
        <v>476</v>
      </c>
      <c r="D9" s="299" t="s">
        <v>776</v>
      </c>
      <c r="E9" s="299" t="s">
        <v>777</v>
      </c>
      <c r="F9" s="299" t="s">
        <v>778</v>
      </c>
      <c r="G9" s="299" t="s">
        <v>781</v>
      </c>
    </row>
    <row r="10" spans="1:7" s="301" customFormat="1" ht="15" customHeight="1">
      <c r="A10" s="293">
        <v>4</v>
      </c>
      <c r="B10" s="299" t="s">
        <v>775</v>
      </c>
      <c r="C10" s="299" t="s">
        <v>275</v>
      </c>
      <c r="D10" s="299" t="s">
        <v>776</v>
      </c>
      <c r="E10" s="299"/>
      <c r="F10" s="299" t="s">
        <v>778</v>
      </c>
      <c r="G10" s="299" t="s">
        <v>782</v>
      </c>
    </row>
    <row r="11" spans="1:7" s="301" customFormat="1" ht="15" customHeight="1">
      <c r="A11" s="293">
        <v>4</v>
      </c>
      <c r="B11" s="299" t="s">
        <v>775</v>
      </c>
      <c r="C11" s="299" t="s">
        <v>783</v>
      </c>
      <c r="D11" s="299" t="s">
        <v>776</v>
      </c>
      <c r="E11" s="299"/>
      <c r="F11" s="299" t="s">
        <v>778</v>
      </c>
      <c r="G11" s="299" t="s">
        <v>784</v>
      </c>
    </row>
    <row r="12" spans="1:7" s="301" customFormat="1" ht="15" customHeight="1">
      <c r="A12" s="293"/>
      <c r="B12" s="299" t="s">
        <v>775</v>
      </c>
      <c r="C12" s="299" t="s">
        <v>510</v>
      </c>
      <c r="D12" s="299" t="s">
        <v>776</v>
      </c>
      <c r="E12" s="299" t="s">
        <v>777</v>
      </c>
      <c r="F12" s="299" t="s">
        <v>785</v>
      </c>
      <c r="G12" s="299" t="s">
        <v>786</v>
      </c>
    </row>
    <row r="13" spans="1:7" s="196" customFormat="1" ht="15" customHeight="1" collapsed="1">
      <c r="A13" s="293">
        <v>3</v>
      </c>
      <c r="B13" s="297" t="s">
        <v>317</v>
      </c>
      <c r="C13" s="298"/>
      <c r="D13" s="298"/>
      <c r="E13" s="129"/>
      <c r="F13" s="129"/>
      <c r="G13" s="129"/>
    </row>
    <row r="14" spans="1:7" ht="15" customHeight="1">
      <c r="A14" s="293">
        <v>4</v>
      </c>
      <c r="B14" s="299" t="s">
        <v>775</v>
      </c>
      <c r="C14" s="302" t="s">
        <v>422</v>
      </c>
      <c r="D14" s="302" t="s">
        <v>85</v>
      </c>
      <c r="E14" s="299" t="s">
        <v>787</v>
      </c>
      <c r="F14" s="299" t="s">
        <v>778</v>
      </c>
      <c r="G14" s="299" t="s">
        <v>788</v>
      </c>
    </row>
    <row r="15" spans="1:7" s="301" customFormat="1" ht="15" customHeight="1">
      <c r="A15" s="293">
        <v>4</v>
      </c>
      <c r="B15" s="299" t="s">
        <v>775</v>
      </c>
      <c r="C15" s="302" t="s">
        <v>789</v>
      </c>
      <c r="D15" s="299" t="s">
        <v>92</v>
      </c>
      <c r="E15" s="299" t="s">
        <v>787</v>
      </c>
      <c r="F15" s="299" t="s">
        <v>778</v>
      </c>
      <c r="G15" s="299" t="s">
        <v>790</v>
      </c>
    </row>
    <row r="16" spans="1:7" s="301" customFormat="1" ht="15" customHeight="1">
      <c r="A16" s="293">
        <v>4</v>
      </c>
      <c r="B16" s="299" t="s">
        <v>775</v>
      </c>
      <c r="C16" s="299" t="s">
        <v>791</v>
      </c>
      <c r="D16" s="299" t="s">
        <v>105</v>
      </c>
      <c r="E16" s="299" t="s">
        <v>787</v>
      </c>
      <c r="F16" s="299" t="s">
        <v>778</v>
      </c>
      <c r="G16" s="299" t="s">
        <v>792</v>
      </c>
    </row>
    <row r="17" spans="1:7" s="301" customFormat="1" ht="15" customHeight="1">
      <c r="A17" s="293">
        <v>4</v>
      </c>
      <c r="B17" s="299" t="s">
        <v>775</v>
      </c>
      <c r="C17" s="299" t="s">
        <v>793</v>
      </c>
      <c r="D17" s="299" t="s">
        <v>105</v>
      </c>
      <c r="E17" s="299" t="s">
        <v>777</v>
      </c>
      <c r="F17" s="299" t="s">
        <v>778</v>
      </c>
      <c r="G17" s="299" t="s">
        <v>794</v>
      </c>
    </row>
    <row r="18" spans="1:7" s="301" customFormat="1" ht="15" customHeight="1">
      <c r="A18" s="293">
        <v>4</v>
      </c>
      <c r="B18" s="299" t="s">
        <v>775</v>
      </c>
      <c r="C18" s="299" t="s">
        <v>795</v>
      </c>
      <c r="D18" s="299" t="s">
        <v>105</v>
      </c>
      <c r="E18" s="299" t="s">
        <v>796</v>
      </c>
      <c r="F18" s="299" t="s">
        <v>778</v>
      </c>
      <c r="G18" s="299" t="s">
        <v>797</v>
      </c>
    </row>
    <row r="19" spans="1:7" s="301" customFormat="1" ht="15" customHeight="1">
      <c r="A19" s="293">
        <v>4</v>
      </c>
      <c r="B19" s="299" t="s">
        <v>775</v>
      </c>
      <c r="C19" s="299" t="s">
        <v>798</v>
      </c>
      <c r="D19" s="299" t="s">
        <v>105</v>
      </c>
      <c r="E19" s="299" t="s">
        <v>787</v>
      </c>
      <c r="F19" s="299" t="s">
        <v>778</v>
      </c>
      <c r="G19" s="299" t="s">
        <v>799</v>
      </c>
    </row>
    <row r="20" spans="1:7" s="301" customFormat="1" ht="15" customHeight="1">
      <c r="A20" s="293">
        <v>4</v>
      </c>
      <c r="B20" s="299" t="s">
        <v>775</v>
      </c>
      <c r="C20" s="299" t="s">
        <v>800</v>
      </c>
      <c r="D20" s="299" t="s">
        <v>105</v>
      </c>
      <c r="E20" s="299" t="s">
        <v>787</v>
      </c>
      <c r="F20" s="299" t="s">
        <v>778</v>
      </c>
      <c r="G20" s="299" t="s">
        <v>801</v>
      </c>
    </row>
    <row r="21" spans="1:7" s="301" customFormat="1" ht="15" customHeight="1">
      <c r="A21" s="293">
        <v>4</v>
      </c>
      <c r="B21" s="299" t="s">
        <v>775</v>
      </c>
      <c r="C21" s="299" t="s">
        <v>802</v>
      </c>
      <c r="D21" s="299" t="s">
        <v>105</v>
      </c>
      <c r="E21" s="299" t="s">
        <v>787</v>
      </c>
      <c r="F21" s="299" t="s">
        <v>778</v>
      </c>
      <c r="G21" s="299" t="s">
        <v>803</v>
      </c>
    </row>
    <row r="22" spans="1:7" s="301" customFormat="1" ht="15" customHeight="1">
      <c r="A22" s="293">
        <v>4</v>
      </c>
      <c r="B22" s="299" t="s">
        <v>775</v>
      </c>
      <c r="C22" s="299" t="s">
        <v>542</v>
      </c>
      <c r="D22" s="299" t="s">
        <v>127</v>
      </c>
      <c r="E22" s="299" t="s">
        <v>804</v>
      </c>
      <c r="F22" s="299" t="s">
        <v>778</v>
      </c>
      <c r="G22" s="299" t="s">
        <v>805</v>
      </c>
    </row>
    <row r="23" spans="1:7" s="301" customFormat="1" ht="15" customHeight="1">
      <c r="A23" s="293">
        <v>4</v>
      </c>
      <c r="B23" s="299" t="s">
        <v>775</v>
      </c>
      <c r="C23" s="299" t="s">
        <v>543</v>
      </c>
      <c r="D23" s="299" t="s">
        <v>127</v>
      </c>
      <c r="E23" s="299" t="s">
        <v>796</v>
      </c>
      <c r="F23" s="299" t="s">
        <v>785</v>
      </c>
      <c r="G23" s="299" t="s">
        <v>806</v>
      </c>
    </row>
    <row r="24" spans="1:7" s="301" customFormat="1" ht="15" customHeight="1">
      <c r="A24" s="293">
        <v>4</v>
      </c>
      <c r="B24" s="299" t="s">
        <v>775</v>
      </c>
      <c r="C24" s="299" t="s">
        <v>544</v>
      </c>
      <c r="D24" s="299" t="s">
        <v>127</v>
      </c>
      <c r="E24" s="299" t="s">
        <v>796</v>
      </c>
      <c r="F24" s="299" t="s">
        <v>785</v>
      </c>
      <c r="G24" s="299" t="s">
        <v>807</v>
      </c>
    </row>
    <row r="25" spans="1:7" ht="15" customHeight="1">
      <c r="A25" s="293">
        <v>4</v>
      </c>
      <c r="B25" s="299" t="s">
        <v>775</v>
      </c>
      <c r="C25" s="302" t="s">
        <v>808</v>
      </c>
      <c r="D25" s="302" t="s">
        <v>135</v>
      </c>
      <c r="E25" s="299" t="s">
        <v>777</v>
      </c>
      <c r="F25" s="299" t="s">
        <v>778</v>
      </c>
      <c r="G25" s="299" t="s">
        <v>809</v>
      </c>
    </row>
    <row r="26" spans="1:7" ht="15" customHeight="1">
      <c r="A26" s="293">
        <v>4</v>
      </c>
      <c r="B26" s="299" t="s">
        <v>775</v>
      </c>
      <c r="C26" s="302" t="s">
        <v>810</v>
      </c>
      <c r="D26" s="302" t="s">
        <v>135</v>
      </c>
      <c r="E26" s="299" t="s">
        <v>787</v>
      </c>
      <c r="F26" s="299" t="s">
        <v>778</v>
      </c>
      <c r="G26" s="299" t="s">
        <v>811</v>
      </c>
    </row>
    <row r="27" spans="1:7" ht="15" customHeight="1">
      <c r="A27" s="293">
        <v>4</v>
      </c>
      <c r="B27" s="299" t="s">
        <v>775</v>
      </c>
      <c r="C27" s="302" t="s">
        <v>812</v>
      </c>
      <c r="D27" s="302" t="s">
        <v>135</v>
      </c>
      <c r="E27" s="299" t="s">
        <v>796</v>
      </c>
      <c r="F27" s="299" t="s">
        <v>778</v>
      </c>
      <c r="G27" s="299" t="s">
        <v>813</v>
      </c>
    </row>
    <row r="28" spans="1:7" ht="15" customHeight="1">
      <c r="A28" s="293">
        <v>4</v>
      </c>
      <c r="B28" s="299" t="s">
        <v>775</v>
      </c>
      <c r="C28" s="302" t="s">
        <v>814</v>
      </c>
      <c r="D28" s="302" t="s">
        <v>135</v>
      </c>
      <c r="E28" s="299" t="s">
        <v>787</v>
      </c>
      <c r="F28" s="299" t="s">
        <v>778</v>
      </c>
      <c r="G28" s="299" t="s">
        <v>815</v>
      </c>
    </row>
    <row r="29" spans="1:7" ht="15" customHeight="1">
      <c r="A29" s="293">
        <v>4</v>
      </c>
      <c r="B29" s="299" t="s">
        <v>775</v>
      </c>
      <c r="C29" s="302" t="s">
        <v>816</v>
      </c>
      <c r="D29" s="302" t="s">
        <v>135</v>
      </c>
      <c r="E29" s="299" t="s">
        <v>777</v>
      </c>
      <c r="F29" s="299" t="s">
        <v>778</v>
      </c>
      <c r="G29" s="299" t="s">
        <v>817</v>
      </c>
    </row>
    <row r="30" spans="1:7" ht="15" customHeight="1">
      <c r="A30" s="293">
        <v>4</v>
      </c>
      <c r="B30" s="299" t="s">
        <v>775</v>
      </c>
      <c r="C30" s="302" t="s">
        <v>818</v>
      </c>
      <c r="D30" s="302" t="s">
        <v>135</v>
      </c>
      <c r="E30" s="299" t="s">
        <v>819</v>
      </c>
      <c r="F30" s="299" t="s">
        <v>778</v>
      </c>
      <c r="G30" s="299" t="s">
        <v>820</v>
      </c>
    </row>
    <row r="31" spans="1:7" ht="15" customHeight="1">
      <c r="A31" s="293">
        <v>4</v>
      </c>
      <c r="B31" s="299" t="s">
        <v>775</v>
      </c>
      <c r="C31" s="302" t="s">
        <v>821</v>
      </c>
      <c r="D31" s="302" t="s">
        <v>135</v>
      </c>
      <c r="E31" s="299" t="s">
        <v>819</v>
      </c>
      <c r="F31" s="299" t="s">
        <v>778</v>
      </c>
      <c r="G31" s="299" t="s">
        <v>822</v>
      </c>
    </row>
    <row r="32" spans="1:7" ht="15" customHeight="1">
      <c r="A32" s="293">
        <v>4</v>
      </c>
      <c r="B32" s="299" t="s">
        <v>775</v>
      </c>
      <c r="C32" s="302" t="s">
        <v>823</v>
      </c>
      <c r="D32" s="302" t="s">
        <v>135</v>
      </c>
      <c r="E32" s="299" t="s">
        <v>777</v>
      </c>
      <c r="F32" s="299" t="s">
        <v>778</v>
      </c>
      <c r="G32" s="299" t="s">
        <v>824</v>
      </c>
    </row>
    <row r="33" spans="1:7" ht="15" customHeight="1">
      <c r="A33" s="293">
        <v>4</v>
      </c>
      <c r="B33" s="299" t="s">
        <v>775</v>
      </c>
      <c r="C33" s="302" t="s">
        <v>825</v>
      </c>
      <c r="D33" s="302" t="s">
        <v>135</v>
      </c>
      <c r="E33" s="299" t="s">
        <v>819</v>
      </c>
      <c r="F33" s="299" t="s">
        <v>778</v>
      </c>
      <c r="G33" s="299" t="s">
        <v>822</v>
      </c>
    </row>
    <row r="34" spans="1:7" ht="15" customHeight="1">
      <c r="A34" s="293">
        <v>4</v>
      </c>
      <c r="B34" s="299" t="s">
        <v>775</v>
      </c>
      <c r="C34" s="302" t="s">
        <v>826</v>
      </c>
      <c r="D34" s="302" t="s">
        <v>135</v>
      </c>
      <c r="E34" s="299" t="s">
        <v>819</v>
      </c>
      <c r="F34" s="299" t="s">
        <v>778</v>
      </c>
      <c r="G34" s="299" t="s">
        <v>827</v>
      </c>
    </row>
    <row r="35" spans="1:7" ht="15" customHeight="1">
      <c r="A35" s="293">
        <v>4</v>
      </c>
      <c r="B35" s="299" t="s">
        <v>775</v>
      </c>
      <c r="C35" s="302" t="s">
        <v>828</v>
      </c>
      <c r="D35" s="302" t="s">
        <v>135</v>
      </c>
      <c r="E35" s="299" t="s">
        <v>787</v>
      </c>
      <c r="F35" s="299" t="s">
        <v>778</v>
      </c>
      <c r="G35" s="299" t="s">
        <v>829</v>
      </c>
    </row>
    <row r="36" spans="1:7" ht="15" customHeight="1">
      <c r="A36" s="293">
        <v>4</v>
      </c>
      <c r="B36" s="299" t="s">
        <v>775</v>
      </c>
      <c r="C36" s="302" t="s">
        <v>830</v>
      </c>
      <c r="D36" s="302" t="s">
        <v>135</v>
      </c>
      <c r="E36" s="299" t="s">
        <v>819</v>
      </c>
      <c r="F36" s="299" t="s">
        <v>778</v>
      </c>
      <c r="G36" s="299" t="s">
        <v>831</v>
      </c>
    </row>
    <row r="37" spans="1:7" ht="15" customHeight="1">
      <c r="A37" s="293">
        <v>4</v>
      </c>
      <c r="B37" s="299" t="s">
        <v>775</v>
      </c>
      <c r="C37" s="302" t="s">
        <v>832</v>
      </c>
      <c r="D37" s="302" t="s">
        <v>135</v>
      </c>
      <c r="E37" s="299" t="s">
        <v>819</v>
      </c>
      <c r="F37" s="299" t="s">
        <v>778</v>
      </c>
      <c r="G37" s="299" t="s">
        <v>833</v>
      </c>
    </row>
    <row r="38" spans="1:7" ht="15" customHeight="1">
      <c r="A38" s="293">
        <v>4</v>
      </c>
      <c r="B38" s="299" t="s">
        <v>775</v>
      </c>
      <c r="C38" s="302" t="s">
        <v>834</v>
      </c>
      <c r="D38" s="302" t="s">
        <v>135</v>
      </c>
      <c r="E38" s="299" t="s">
        <v>787</v>
      </c>
      <c r="F38" s="299" t="s">
        <v>778</v>
      </c>
      <c r="G38" s="299" t="s">
        <v>835</v>
      </c>
    </row>
    <row r="39" spans="1:7" ht="15" customHeight="1">
      <c r="A39" s="293">
        <v>4</v>
      </c>
      <c r="B39" s="299" t="s">
        <v>775</v>
      </c>
      <c r="C39" s="302" t="s">
        <v>836</v>
      </c>
      <c r="D39" s="302" t="s">
        <v>135</v>
      </c>
      <c r="E39" s="299" t="s">
        <v>787</v>
      </c>
      <c r="F39" s="299" t="s">
        <v>778</v>
      </c>
      <c r="G39" s="299" t="s">
        <v>835</v>
      </c>
    </row>
    <row r="46" spans="1:7">
      <c r="B46" s="286"/>
    </row>
  </sheetData>
  <sheetProtection algorithmName="SHA-512" hashValue="SGLgCgcqz+qjYKb2cd3aeEM/BHW7c4CP4Vt7b/Yg1XK50J+KnWDyNDkxtOT0ZTA/hSoXRoR2DIqvpKE9zV6sog==" saltValue="28PD3kiZxHyXNb2yPP7u0Q==" spinCount="100000" sheet="1" objects="1" scenarios="1"/>
  <dataValidations disablePrompts="1" count="1">
    <dataValidation type="list" allowBlank="1" showInputMessage="1" showErrorMessage="1" sqref="D5">
      <formula1>ListAttributeValues</formula1>
    </dataValidation>
  </dataValidations>
  <hyperlinks>
    <hyperlink ref="B1" location="'Services'!A1" display="Back to Navigator"/>
  </hyperlinks>
  <pageMargins left="0.78740157480314965" right="0.78740157480314965" top="0.78740157480314965" bottom="0.47244094488188981" header="0.31496062992125984" footer="0.31496062992125984"/>
  <pageSetup paperSize="9" scale="80" fitToHeight="0" pageOrder="overThenDown" orientation="landscape" cellComments="atEnd" r:id="rId1"/>
  <headerFooter>
    <oddHeader>&amp;L&amp;"Arial,Standard"&amp;8&amp;G&amp;C&amp;"Arial,Standard"&amp;10Ausschreibung
TZB-AP-2025&amp;R&amp;"Arial,Standard"&amp;10Beschaffung
Vergabe
01-02-01</oddHeader>
    <oddFooter>&amp;L&amp;"Arial,Standard"&amp;10© BARMER&amp;C&amp;"Arial,Standard"&amp;10Seite &amp;P von &amp;N&amp;R&amp;"Arial,Standard"&amp;10Version 2.0</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OC_WS_Doc_History1">
    <pageSetUpPr fitToPage="1"/>
  </sheetPr>
  <dimension ref="B2:F20"/>
  <sheetViews>
    <sheetView showRowColHeaders="0" zoomScaleNormal="100" zoomScaleSheetLayoutView="100" workbookViewId="0">
      <selection activeCell="F8" sqref="F8"/>
    </sheetView>
  </sheetViews>
  <sheetFormatPr baseColWidth="10" defaultColWidth="9.296875" defaultRowHeight="13.8"/>
  <cols>
    <col min="1" max="1" width="3.69921875" style="8" customWidth="1"/>
    <col min="2" max="5" width="14.69921875" style="18" customWidth="1"/>
    <col min="6" max="6" width="92" style="19" customWidth="1"/>
    <col min="7" max="16384" width="9.296875" style="8"/>
  </cols>
  <sheetData>
    <row r="2" spans="2:6" s="4" customFormat="1">
      <c r="B2" s="1" t="str">
        <f>IF(iOC_LANG_DE,"DOKUMENTEN HISTORIE","DOCUMENT HISTORY")</f>
        <v>DOKUMENTEN HISTORIE</v>
      </c>
      <c r="C2" s="2"/>
      <c r="D2" s="2"/>
      <c r="E2" s="2"/>
      <c r="F2" s="3"/>
    </row>
    <row r="4" spans="2:6">
      <c r="B4" s="5" t="s">
        <v>4</v>
      </c>
      <c r="C4" s="6" t="s">
        <v>5</v>
      </c>
      <c r="D4" s="6" t="s">
        <v>6</v>
      </c>
      <c r="E4" s="6" t="s">
        <v>7</v>
      </c>
      <c r="F4" s="7" t="s">
        <v>8</v>
      </c>
    </row>
    <row r="5" spans="2:6" s="13" customFormat="1" ht="41.4">
      <c r="B5" s="20">
        <v>45730</v>
      </c>
      <c r="C5" s="21" t="s">
        <v>9</v>
      </c>
      <c r="D5" s="22" t="s">
        <v>10</v>
      </c>
      <c r="E5" s="22" t="s">
        <v>11</v>
      </c>
      <c r="F5" s="23" t="s">
        <v>12</v>
      </c>
    </row>
    <row r="6" spans="2:6" s="13" customFormat="1" ht="69">
      <c r="B6" s="9">
        <v>45777</v>
      </c>
      <c r="C6" s="21" t="s">
        <v>9</v>
      </c>
      <c r="D6" s="11" t="s">
        <v>10</v>
      </c>
      <c r="E6" s="11"/>
      <c r="F6" s="24" t="s">
        <v>13</v>
      </c>
    </row>
    <row r="7" spans="2:6" s="13" customFormat="1">
      <c r="B7" s="9">
        <v>45783</v>
      </c>
      <c r="C7" s="21" t="s">
        <v>9</v>
      </c>
      <c r="D7" s="11" t="s">
        <v>14</v>
      </c>
      <c r="E7" s="11"/>
      <c r="F7" s="12" t="s">
        <v>15</v>
      </c>
    </row>
    <row r="8" spans="2:6" s="13" customFormat="1">
      <c r="B8" s="9"/>
      <c r="C8" s="10"/>
      <c r="D8" s="11"/>
      <c r="E8" s="11"/>
      <c r="F8" s="12"/>
    </row>
    <row r="9" spans="2:6" s="13" customFormat="1">
      <c r="B9" s="9"/>
      <c r="C9" s="10"/>
      <c r="D9" s="11"/>
      <c r="E9" s="11"/>
      <c r="F9" s="12"/>
    </row>
    <row r="10" spans="2:6" s="13" customFormat="1">
      <c r="B10" s="9"/>
      <c r="C10" s="10"/>
      <c r="D10" s="11"/>
      <c r="E10" s="11"/>
      <c r="F10" s="12"/>
    </row>
    <row r="11" spans="2:6" s="13" customFormat="1">
      <c r="B11" s="9"/>
      <c r="C11" s="10"/>
      <c r="D11" s="11"/>
      <c r="E11" s="11"/>
      <c r="F11" s="12"/>
    </row>
    <row r="12" spans="2:6" s="13" customFormat="1">
      <c r="B12" s="9"/>
      <c r="C12" s="10"/>
      <c r="D12" s="11"/>
      <c r="E12" s="11"/>
      <c r="F12" s="12"/>
    </row>
    <row r="13" spans="2:6" s="13" customFormat="1">
      <c r="B13" s="9"/>
      <c r="C13" s="10"/>
      <c r="D13" s="11"/>
      <c r="E13" s="11"/>
      <c r="F13" s="12"/>
    </row>
    <row r="14" spans="2:6" s="13" customFormat="1">
      <c r="B14" s="9"/>
      <c r="C14" s="10"/>
      <c r="D14" s="11"/>
      <c r="E14" s="11"/>
      <c r="F14" s="12"/>
    </row>
    <row r="15" spans="2:6" s="13" customFormat="1">
      <c r="B15" s="9"/>
      <c r="C15" s="10"/>
      <c r="D15" s="11"/>
      <c r="E15" s="11"/>
      <c r="F15" s="12"/>
    </row>
    <row r="16" spans="2:6" s="13" customFormat="1">
      <c r="B16" s="9"/>
      <c r="C16" s="10"/>
      <c r="D16" s="11"/>
      <c r="E16" s="11"/>
      <c r="F16" s="14"/>
    </row>
    <row r="17" spans="2:6">
      <c r="B17" s="9"/>
      <c r="C17" s="10"/>
      <c r="D17" s="11"/>
      <c r="E17" s="11"/>
      <c r="F17" s="12"/>
    </row>
    <row r="18" spans="2:6">
      <c r="B18" s="15"/>
      <c r="C18" s="11"/>
      <c r="D18" s="11"/>
      <c r="E18" s="11"/>
      <c r="F18" s="12"/>
    </row>
    <row r="19" spans="2:6">
      <c r="B19" s="16"/>
      <c r="C19" s="17"/>
      <c r="D19" s="17"/>
      <c r="E19" s="17"/>
      <c r="F19" s="14"/>
    </row>
    <row r="20" spans="2:6">
      <c r="B20" s="16"/>
      <c r="C20" s="17"/>
      <c r="D20" s="17"/>
      <c r="E20" s="17"/>
      <c r="F20" s="14"/>
    </row>
  </sheetData>
  <pageMargins left="0.70866141732283472" right="0.70866141732283472" top="0.78740157480314965" bottom="0.78740157480314965" header="0.31496062992125984" footer="0.31496062992125984"/>
  <pageSetup paperSize="9" scale="73" fitToHeight="0" orientation="portrait" r:id="rId1"/>
  <headerFooter scaleWithDoc="0">
    <oddHeader>&amp;L&amp;"Arial"&amp;8Barmer&amp;C&amp;"Arial"&amp;8Arbeitsplatz&amp;R&amp;"Arial"&amp;8&amp;D</oddHeader>
    <oddFooter>&amp;L&amp;"Arial"&amp;8&amp;F
&amp;P / &amp;N&amp;C&amp;"Arial"&amp;8strictly confidential&amp;R&amp;"Arial"&amp;8&amp;A</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OC_WS_Intro_DE1">
    <outlinePr summaryBelow="0" summaryRight="0"/>
    <pageSetUpPr fitToPage="1"/>
  </sheetPr>
  <dimension ref="B2:W47"/>
  <sheetViews>
    <sheetView showGridLines="0" zoomScaleNormal="100" zoomScaleSheetLayoutView="100" workbookViewId="0">
      <selection activeCell="C20" sqref="C20:L20"/>
    </sheetView>
  </sheetViews>
  <sheetFormatPr baseColWidth="10" defaultColWidth="9.296875" defaultRowHeight="13.8"/>
  <cols>
    <col min="1" max="1" width="4.3984375" style="28" customWidth="1"/>
    <col min="2" max="12" width="6.3984375" style="28" customWidth="1"/>
    <col min="13" max="13" width="8.69921875" style="28" customWidth="1"/>
    <col min="14" max="14" width="13.69921875" style="28" customWidth="1"/>
    <col min="15" max="15" width="60.296875" style="29" customWidth="1"/>
    <col min="16" max="18" width="9.296875" style="28"/>
    <col min="19" max="19" width="31.69921875" style="28" customWidth="1"/>
    <col min="20" max="16384" width="9.296875" style="28"/>
  </cols>
  <sheetData>
    <row r="2" spans="2:15" s="26" customFormat="1">
      <c r="B2" s="26" t="s">
        <v>16</v>
      </c>
      <c r="C2" s="26" t="s">
        <v>17</v>
      </c>
      <c r="O2" s="27"/>
    </row>
    <row r="3" spans="2:15" ht="6" customHeight="1"/>
    <row r="4" spans="2:15" s="26" customFormat="1" ht="15" customHeight="1">
      <c r="B4" s="26" t="s">
        <v>18</v>
      </c>
      <c r="C4" s="26" t="s">
        <v>19</v>
      </c>
      <c r="O4" s="27"/>
    </row>
    <row r="5" spans="2:15" ht="6" customHeight="1"/>
    <row r="6" spans="2:15" ht="72.599999999999994" customHeight="1">
      <c r="C6" s="332" t="s">
        <v>20</v>
      </c>
      <c r="D6" s="332"/>
      <c r="E6" s="332"/>
      <c r="F6" s="332"/>
      <c r="G6" s="332"/>
      <c r="H6" s="332"/>
      <c r="I6" s="332"/>
      <c r="J6" s="332"/>
      <c r="K6" s="332"/>
      <c r="L6" s="332"/>
      <c r="O6" s="25"/>
    </row>
    <row r="7" spans="2:15" ht="32.85" customHeight="1">
      <c r="C7" s="332" t="s">
        <v>21</v>
      </c>
      <c r="D7" s="332"/>
      <c r="E7" s="332"/>
      <c r="F7" s="332"/>
      <c r="G7" s="332"/>
      <c r="H7" s="332"/>
      <c r="I7" s="332"/>
      <c r="J7" s="332"/>
      <c r="K7" s="332"/>
      <c r="L7" s="332"/>
    </row>
    <row r="8" spans="2:15" ht="6" customHeight="1"/>
    <row r="9" spans="2:15" ht="14.4">
      <c r="C9" s="30" t="s">
        <v>22</v>
      </c>
      <c r="D9" s="329" t="s">
        <v>23</v>
      </c>
      <c r="E9" s="31"/>
    </row>
    <row r="10" spans="2:15" ht="16.649999999999999" customHeight="1">
      <c r="C10" s="30"/>
      <c r="D10" s="32" t="s">
        <v>24</v>
      </c>
      <c r="E10" s="31"/>
    </row>
    <row r="11" spans="2:15" ht="6" customHeight="1">
      <c r="C11" s="30"/>
      <c r="D11" s="32"/>
      <c r="E11" s="31"/>
    </row>
    <row r="12" spans="2:15" ht="14.4">
      <c r="C12" s="30" t="s">
        <v>25</v>
      </c>
      <c r="D12" s="329" t="s">
        <v>26</v>
      </c>
      <c r="E12" s="31"/>
    </row>
    <row r="13" spans="2:15" ht="18.75" customHeight="1">
      <c r="C13" s="30"/>
      <c r="D13" s="32" t="s">
        <v>27</v>
      </c>
      <c r="E13" s="31"/>
    </row>
    <row r="14" spans="2:15" ht="14.4">
      <c r="C14" s="30" t="s">
        <v>28</v>
      </c>
      <c r="D14" s="329" t="s">
        <v>29</v>
      </c>
      <c r="E14" s="31"/>
    </row>
    <row r="15" spans="2:15">
      <c r="C15" s="30"/>
      <c r="D15" s="32" t="s">
        <v>30</v>
      </c>
      <c r="E15" s="31"/>
    </row>
    <row r="16" spans="2:15" ht="9.4499999999999993" customHeight="1">
      <c r="C16" s="30"/>
      <c r="D16" s="32"/>
      <c r="E16" s="31"/>
    </row>
    <row r="17" spans="2:15" ht="14.4">
      <c r="C17" s="30" t="s">
        <v>31</v>
      </c>
      <c r="D17" s="330" t="s">
        <v>32</v>
      </c>
      <c r="E17" s="31"/>
    </row>
    <row r="18" spans="2:15">
      <c r="C18" s="30"/>
      <c r="D18" s="32" t="s">
        <v>33</v>
      </c>
      <c r="E18" s="31"/>
    </row>
    <row r="19" spans="2:15" ht="5.85" customHeight="1">
      <c r="D19" s="32"/>
    </row>
    <row r="20" spans="2:15">
      <c r="B20" s="26" t="s">
        <v>34</v>
      </c>
      <c r="C20" s="333" t="s">
        <v>23</v>
      </c>
      <c r="D20" s="333"/>
      <c r="E20" s="333"/>
      <c r="F20" s="333"/>
      <c r="G20" s="333"/>
      <c r="H20" s="333"/>
      <c r="I20" s="333"/>
      <c r="J20" s="333"/>
      <c r="K20" s="333"/>
      <c r="L20" s="333"/>
    </row>
    <row r="21" spans="2:15" ht="72.599999999999994" customHeight="1">
      <c r="B21" s="26"/>
      <c r="C21" s="332" t="s">
        <v>35</v>
      </c>
      <c r="D21" s="332"/>
      <c r="E21" s="332"/>
      <c r="F21" s="332"/>
      <c r="G21" s="332"/>
      <c r="H21" s="332"/>
      <c r="I21" s="332"/>
      <c r="J21" s="332"/>
      <c r="K21" s="332"/>
      <c r="L21" s="332"/>
    </row>
    <row r="22" spans="2:15" ht="6" customHeight="1">
      <c r="B22" s="26"/>
      <c r="C22" s="29"/>
    </row>
    <row r="23" spans="2:15" s="26" customFormat="1">
      <c r="B23" s="26" t="s">
        <v>36</v>
      </c>
      <c r="C23" s="333" t="s">
        <v>26</v>
      </c>
      <c r="D23" s="333"/>
      <c r="E23" s="333"/>
      <c r="F23" s="333"/>
      <c r="G23" s="333"/>
      <c r="H23" s="333"/>
      <c r="I23" s="333"/>
      <c r="J23" s="333"/>
      <c r="K23" s="333"/>
      <c r="L23" s="333"/>
      <c r="O23" s="27"/>
    </row>
    <row r="24" spans="2:15" ht="130.94999999999999" customHeight="1">
      <c r="C24" s="332" t="s">
        <v>37</v>
      </c>
      <c r="D24" s="332"/>
      <c r="E24" s="332"/>
      <c r="F24" s="332"/>
      <c r="G24" s="332"/>
      <c r="H24" s="332"/>
      <c r="I24" s="332"/>
      <c r="J24" s="332"/>
      <c r="K24" s="332"/>
      <c r="L24" s="332"/>
      <c r="O24" s="27"/>
    </row>
    <row r="25" spans="2:15" s="26" customFormat="1" ht="6" customHeight="1">
      <c r="O25" s="27"/>
    </row>
    <row r="26" spans="2:15">
      <c r="B26" s="33" t="s">
        <v>38</v>
      </c>
      <c r="C26" s="333" t="s">
        <v>29</v>
      </c>
      <c r="D26" s="333"/>
      <c r="E26" s="333"/>
      <c r="F26" s="333"/>
      <c r="G26" s="333"/>
      <c r="H26" s="333"/>
      <c r="I26" s="333"/>
      <c r="J26" s="333"/>
      <c r="K26" s="333"/>
      <c r="L26" s="333"/>
    </row>
    <row r="27" spans="2:15" s="35" customFormat="1" ht="75" customHeight="1">
      <c r="B27" s="34"/>
      <c r="C27" s="332" t="s">
        <v>39</v>
      </c>
      <c r="D27" s="332"/>
      <c r="E27" s="332"/>
      <c r="F27" s="332"/>
      <c r="G27" s="332"/>
      <c r="H27" s="332"/>
      <c r="I27" s="332"/>
      <c r="J27" s="332"/>
      <c r="K27" s="332"/>
      <c r="L27" s="332"/>
      <c r="O27" s="29"/>
    </row>
    <row r="28" spans="2:15" ht="6" customHeight="1"/>
    <row r="29" spans="2:15" s="26" customFormat="1">
      <c r="B29" s="26" t="s">
        <v>40</v>
      </c>
      <c r="C29" s="333" t="s">
        <v>32</v>
      </c>
      <c r="D29" s="333"/>
      <c r="E29" s="333"/>
      <c r="F29" s="333"/>
      <c r="G29" s="333"/>
      <c r="H29" s="333"/>
      <c r="I29" s="333"/>
      <c r="J29" s="333"/>
      <c r="K29" s="333"/>
      <c r="L29" s="333"/>
      <c r="O29" s="27"/>
    </row>
    <row r="30" spans="2:15" ht="6" customHeight="1"/>
    <row r="31" spans="2:15" ht="135.75" customHeight="1">
      <c r="B31" s="26"/>
      <c r="C31" s="332" t="s">
        <v>41</v>
      </c>
      <c r="D31" s="332"/>
      <c r="E31" s="332"/>
      <c r="F31" s="332"/>
      <c r="G31" s="332"/>
      <c r="H31" s="332"/>
      <c r="I31" s="332"/>
      <c r="J31" s="332"/>
      <c r="K31" s="332"/>
      <c r="L31" s="332"/>
    </row>
    <row r="32" spans="2:15" ht="6" customHeight="1"/>
    <row r="33" spans="2:23">
      <c r="B33" s="333" t="s">
        <v>42</v>
      </c>
      <c r="C33" s="333"/>
      <c r="D33" s="333"/>
      <c r="E33" s="333"/>
      <c r="F33" s="333"/>
      <c r="G33" s="333"/>
      <c r="H33" s="333"/>
      <c r="I33" s="333"/>
      <c r="J33" s="333"/>
      <c r="K33" s="333"/>
      <c r="L33" s="333"/>
    </row>
    <row r="34" spans="2:23" s="26" customFormat="1" ht="18.600000000000001" customHeight="1">
      <c r="B34" s="26" t="s">
        <v>43</v>
      </c>
      <c r="C34" s="333" t="s">
        <v>44</v>
      </c>
      <c r="D34" s="333"/>
      <c r="E34" s="333"/>
      <c r="F34" s="333"/>
      <c r="G34" s="333"/>
      <c r="H34" s="333"/>
      <c r="I34" s="333"/>
      <c r="J34" s="333"/>
      <c r="K34" s="333"/>
      <c r="L34" s="333"/>
      <c r="O34" s="27"/>
    </row>
    <row r="35" spans="2:23" ht="6" customHeight="1"/>
    <row r="36" spans="2:23" ht="29.1" customHeight="1">
      <c r="C36" s="332" t="s">
        <v>45</v>
      </c>
      <c r="D36" s="332"/>
      <c r="E36" s="332"/>
      <c r="F36" s="332"/>
      <c r="G36" s="332"/>
      <c r="H36" s="332"/>
      <c r="I36" s="332"/>
      <c r="J36" s="332"/>
      <c r="K36" s="332"/>
      <c r="L36" s="332"/>
    </row>
    <row r="38" spans="2:23">
      <c r="B38" s="26" t="s">
        <v>46</v>
      </c>
      <c r="C38" s="333" t="s">
        <v>47</v>
      </c>
      <c r="D38" s="333"/>
      <c r="E38" s="333"/>
      <c r="F38" s="333"/>
      <c r="G38" s="333"/>
      <c r="H38" s="333"/>
      <c r="I38" s="333"/>
      <c r="J38" s="333"/>
      <c r="K38" s="333"/>
      <c r="L38" s="333"/>
    </row>
    <row r="39" spans="2:23" ht="6" customHeight="1"/>
    <row r="40" spans="2:23" ht="91.5" customHeight="1">
      <c r="C40" s="332" t="s">
        <v>48</v>
      </c>
      <c r="D40" s="332"/>
      <c r="E40" s="332"/>
      <c r="F40" s="332"/>
      <c r="G40" s="332"/>
      <c r="H40" s="332"/>
      <c r="I40" s="332"/>
      <c r="J40" s="332"/>
      <c r="K40" s="332"/>
      <c r="L40" s="332"/>
      <c r="M40" s="30"/>
    </row>
    <row r="42" spans="2:23" s="26" customFormat="1">
      <c r="B42" s="26" t="s">
        <v>49</v>
      </c>
      <c r="C42" s="333" t="s">
        <v>50</v>
      </c>
      <c r="D42" s="333"/>
      <c r="E42" s="333"/>
      <c r="F42" s="333"/>
      <c r="G42" s="333"/>
      <c r="H42" s="333"/>
      <c r="I42" s="333"/>
      <c r="J42" s="333"/>
      <c r="K42" s="333"/>
      <c r="L42" s="333"/>
      <c r="O42" s="27"/>
    </row>
    <row r="43" spans="2:23" ht="6" customHeight="1"/>
    <row r="44" spans="2:23" ht="44.85" customHeight="1">
      <c r="C44" s="30" t="s">
        <v>22</v>
      </c>
      <c r="D44" s="332" t="s">
        <v>51</v>
      </c>
      <c r="E44" s="332"/>
      <c r="F44" s="332"/>
      <c r="G44" s="332"/>
      <c r="H44" s="332"/>
      <c r="I44" s="332"/>
      <c r="J44" s="332"/>
      <c r="K44" s="332"/>
      <c r="L44" s="332"/>
    </row>
    <row r="45" spans="2:23" ht="90" customHeight="1">
      <c r="C45" s="30" t="s">
        <v>25</v>
      </c>
      <c r="D45" s="332" t="s">
        <v>52</v>
      </c>
      <c r="E45" s="332"/>
      <c r="F45" s="332"/>
      <c r="G45" s="332"/>
      <c r="H45" s="332"/>
      <c r="I45" s="332"/>
      <c r="J45" s="332"/>
      <c r="K45" s="332"/>
      <c r="L45" s="332"/>
    </row>
    <row r="46" spans="2:23" ht="58.5" customHeight="1">
      <c r="C46" s="30" t="s">
        <v>28</v>
      </c>
      <c r="D46" s="332" t="s">
        <v>53</v>
      </c>
      <c r="E46" s="332"/>
      <c r="F46" s="332"/>
      <c r="G46" s="332"/>
      <c r="H46" s="332"/>
      <c r="I46" s="332"/>
      <c r="J46" s="332"/>
      <c r="K46" s="332"/>
      <c r="L46" s="332"/>
      <c r="O46" s="36"/>
      <c r="P46" s="36"/>
      <c r="Q46" s="36"/>
      <c r="R46" s="36"/>
      <c r="S46" s="37"/>
      <c r="T46" s="36"/>
      <c r="U46" s="36"/>
      <c r="V46" s="36"/>
      <c r="W46" s="36"/>
    </row>
    <row r="47" spans="2:23" ht="56.85" customHeight="1">
      <c r="C47" s="30" t="s">
        <v>31</v>
      </c>
      <c r="D47" s="332" t="s">
        <v>54</v>
      </c>
      <c r="E47" s="332"/>
      <c r="F47" s="332"/>
      <c r="G47" s="332"/>
      <c r="H47" s="332"/>
      <c r="I47" s="332"/>
      <c r="J47" s="332"/>
      <c r="K47" s="332"/>
      <c r="L47" s="332"/>
      <c r="O47" s="332"/>
      <c r="P47" s="332"/>
      <c r="Q47" s="332"/>
      <c r="R47" s="332"/>
      <c r="S47" s="332"/>
      <c r="T47" s="332"/>
      <c r="U47" s="332"/>
      <c r="V47" s="332"/>
      <c r="W47" s="332"/>
    </row>
  </sheetData>
  <sheetProtection algorithmName="SHA-512" hashValue="uYvfWikItgf3+M4m10DIPNLDFWWkIz9tavxVuYMt5WBE16hXtHkjv4iisXduAsiOBnEp+wVbsUO7hdAl7jT3FA==" saltValue="wqv2dePqtaM4GJ4ZPMEUVQ==" spinCount="100000" sheet="1" objects="1" scenarios="1"/>
  <mergeCells count="21">
    <mergeCell ref="C38:L38"/>
    <mergeCell ref="C40:L40"/>
    <mergeCell ref="C42:L42"/>
    <mergeCell ref="D44:L44"/>
    <mergeCell ref="D45:L45"/>
    <mergeCell ref="O47:W47"/>
    <mergeCell ref="C34:L34"/>
    <mergeCell ref="C6:L6"/>
    <mergeCell ref="C7:L7"/>
    <mergeCell ref="C20:L20"/>
    <mergeCell ref="C21:L21"/>
    <mergeCell ref="C23:L23"/>
    <mergeCell ref="C24:L24"/>
    <mergeCell ref="C26:L26"/>
    <mergeCell ref="C27:L27"/>
    <mergeCell ref="C29:L29"/>
    <mergeCell ref="C31:L31"/>
    <mergeCell ref="B33:L33"/>
    <mergeCell ref="D46:L46"/>
    <mergeCell ref="D47:L47"/>
    <mergeCell ref="C36:L36"/>
  </mergeCells>
  <pageMargins left="0.70866141732283472" right="0.70866141732283472" top="0.9055118110236221" bottom="0.74803149606299213" header="0.31496062992125984" footer="0.31496062992125984"/>
  <pageSetup paperSize="9" fitToHeight="0" orientation="landscape" r:id="rId1"/>
  <headerFooter>
    <oddHeader>&amp;L&amp;"Arial,Standard"&amp;8&amp;G&amp;C&amp;"Arial,Standard"&amp;10Ausschreibung
TZB-AP-2025&amp;R&amp;"Arial,Standard"&amp;10Beschaffung
Vergabe
01-02-01</oddHeader>
    <oddFooter>&amp;L&amp;"Arial,Standard"&amp;10© BARMER&amp;C&amp;"Arial,Standard"&amp;10Seite &amp;P von &amp;N&amp;R&amp;"Arial,Standard"&amp;10Version 2.0</oddFooter>
  </headerFooter>
  <rowBreaks count="2" manualBreakCount="2">
    <brk id="21" max="13" man="1"/>
    <brk id="36" max="1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0"/>
  <sheetViews>
    <sheetView showGridLines="0" zoomScaleNormal="100" workbookViewId="0">
      <selection activeCell="B1" sqref="B1"/>
    </sheetView>
  </sheetViews>
  <sheetFormatPr baseColWidth="10" defaultColWidth="8.69921875" defaultRowHeight="13.8"/>
  <cols>
    <col min="1" max="1" width="0.3984375" style="25" customWidth="1"/>
    <col min="2" max="2" width="29.296875" style="25" bestFit="1" customWidth="1"/>
    <col min="3" max="3" width="81.69921875" style="25" customWidth="1"/>
    <col min="4" max="4" width="8.69921875" style="25"/>
    <col min="5" max="5" width="34.69921875" style="25" customWidth="1"/>
    <col min="6" max="16384" width="8.69921875" style="25"/>
  </cols>
  <sheetData>
    <row r="2" spans="2:5" ht="16.2" thickBot="1">
      <c r="B2" s="331" t="s">
        <v>55</v>
      </c>
      <c r="C2" s="320"/>
    </row>
    <row r="3" spans="2:5" ht="14.4" thickBot="1">
      <c r="B3" s="321"/>
      <c r="C3" s="322"/>
    </row>
    <row r="4" spans="2:5" ht="19.95" customHeight="1" thickBot="1">
      <c r="B4" s="323" t="s">
        <v>56</v>
      </c>
      <c r="C4" s="324" t="s">
        <v>57</v>
      </c>
    </row>
    <row r="5" spans="2:5" ht="40.200000000000003" customHeight="1" thickTop="1" thickBot="1">
      <c r="B5" s="325" t="s">
        <v>58</v>
      </c>
      <c r="C5" s="326" t="s">
        <v>59</v>
      </c>
    </row>
    <row r="6" spans="2:5" ht="40.200000000000003" customHeight="1" thickBot="1">
      <c r="B6" s="325" t="s">
        <v>60</v>
      </c>
      <c r="C6" s="327" t="s">
        <v>61</v>
      </c>
    </row>
    <row r="7" spans="2:5" ht="40.200000000000003" customHeight="1" thickBot="1">
      <c r="B7" s="325" t="s">
        <v>62</v>
      </c>
      <c r="C7" s="327" t="s">
        <v>63</v>
      </c>
    </row>
    <row r="8" spans="2:5" ht="19.95" customHeight="1" thickBot="1">
      <c r="B8" s="323"/>
      <c r="C8" s="324" t="s">
        <v>64</v>
      </c>
    </row>
    <row r="9" spans="2:5" ht="60" customHeight="1" thickTop="1" thickBot="1">
      <c r="B9" s="325" t="s">
        <v>65</v>
      </c>
      <c r="C9" s="326" t="s">
        <v>66</v>
      </c>
      <c r="E9" s="319"/>
    </row>
    <row r="10" spans="2:5" ht="60" customHeight="1" thickBot="1">
      <c r="B10" s="325" t="s">
        <v>67</v>
      </c>
      <c r="C10" s="328" t="s">
        <v>68</v>
      </c>
    </row>
  </sheetData>
  <sheetProtection algorithmName="SHA-512" hashValue="QB8PEjJYiUdOIMLjuPI2kzJq/bcLq68VHc+MrmmVa0rrcj25VH1H5DE7V0HD8WhJJ95n4oyZMReRrJKgjbTGWg==" saltValue="7vXco5YdPkxDa2WumuAleA==" spinCount="100000" sheet="1" objects="1" scenarios="1"/>
  <pageMargins left="0.70866141732283472" right="0.70866141732283472" top="0.94488188976377963" bottom="0.74803149606299213" header="0.31496062992125984" footer="0.31496062992125984"/>
  <pageSetup paperSize="9" orientation="landscape" r:id="rId1"/>
  <headerFooter>
    <oddHeader>&amp;L&amp;G&amp;C&amp;"Arial,Standard"Ausschreibung
TZB-AP-2025&amp;R&amp;"Arial,Standard"Beschaffung
Vergaben
01-02-01</oddHeader>
    <oddFooter>&amp;L&amp;"Arial,Standard"© BARMER&amp;C&amp;"Arial,Standard"Seite &amp;P von &amp;N&amp;R&amp;"Arial,Standard"Version 2.0</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OC_WS_Services1">
    <tabColor theme="3"/>
    <outlinePr summaryBelow="0" summaryRight="0"/>
  </sheetPr>
  <dimension ref="A1:G48"/>
  <sheetViews>
    <sheetView showGridLines="0" zoomScaleNormal="100" workbookViewId="0">
      <selection activeCell="B17" sqref="B17"/>
    </sheetView>
  </sheetViews>
  <sheetFormatPr baseColWidth="10" defaultColWidth="9.296875" defaultRowHeight="13.8"/>
  <cols>
    <col min="1" max="1" width="20.69921875" style="101" customWidth="1"/>
    <col min="2" max="2" width="18.3984375" style="102" customWidth="1"/>
    <col min="3" max="3" width="21.3984375" style="102" bestFit="1" customWidth="1"/>
    <col min="4" max="4" width="44.69921875" style="103" bestFit="1" customWidth="1"/>
    <col min="5" max="5" width="20.69921875" style="104" bestFit="1" customWidth="1"/>
    <col min="6" max="6" width="85.69921875" style="104" customWidth="1"/>
    <col min="7" max="7" width="25.296875" style="105" customWidth="1"/>
    <col min="8" max="16384" width="9.296875" style="51"/>
  </cols>
  <sheetData>
    <row r="1" spans="1:7" s="43" customFormat="1" ht="17.399999999999999">
      <c r="A1" s="38" t="str">
        <f>IF(iOC_LANG_DE,"Servicekatalog","Service Catalog")</f>
        <v>Servicekatalog</v>
      </c>
      <c r="B1" s="39"/>
      <c r="C1" s="40" t="s">
        <v>69</v>
      </c>
      <c r="D1" s="39"/>
      <c r="E1" s="39"/>
      <c r="F1" s="41"/>
      <c r="G1" s="42"/>
    </row>
    <row r="2" spans="1:7" ht="55.2">
      <c r="A2" s="44" t="str">
        <f>IF(iOC_LANG_DE,"Service-bereich","Service Area")</f>
        <v>Service-bereich</v>
      </c>
      <c r="B2" s="45" t="str">
        <f>IF(iOC_LANG_DE,"Servicegruppe","Service Group")</f>
        <v>Servicegruppe</v>
      </c>
      <c r="C2" s="46" t="str">
        <f>IF(iOC_LANG_DE,"Service-typ","Service Type")</f>
        <v>Service-typ</v>
      </c>
      <c r="D2" s="47" t="str">
        <f>IF(iOC_LANG_DE,"Servicevariante","Service Variant")</f>
        <v>Servicevariante</v>
      </c>
      <c r="E2" s="48" t="str">
        <f>IF(iOC_LANG_DE,"Varianten-Kennung","Variant Identifier")</f>
        <v>Varianten-Kennung</v>
      </c>
      <c r="F2" s="49" t="str">
        <f>IF(iOC_LANG_DE,"Kurzbeschreibung","Short Description")</f>
        <v>Kurzbeschreibung</v>
      </c>
      <c r="G2" s="50" t="s">
        <v>70</v>
      </c>
    </row>
    <row r="3" spans="1:7">
      <c r="A3" s="52" t="s">
        <v>71</v>
      </c>
      <c r="B3" s="53"/>
      <c r="C3" s="54"/>
      <c r="D3" s="55"/>
      <c r="E3" s="56" t="s">
        <v>72</v>
      </c>
      <c r="F3" s="57"/>
      <c r="G3" s="58"/>
    </row>
    <row r="4" spans="1:7">
      <c r="A4" s="59"/>
      <c r="B4" s="60" t="s">
        <v>73</v>
      </c>
      <c r="C4" s="61"/>
      <c r="D4" s="62"/>
      <c r="E4" s="63" t="s">
        <v>74</v>
      </c>
      <c r="F4" s="64"/>
      <c r="G4" s="65"/>
    </row>
    <row r="5" spans="1:7">
      <c r="A5" s="59"/>
      <c r="B5" s="59"/>
      <c r="C5" s="66" t="s">
        <v>75</v>
      </c>
      <c r="D5" s="67"/>
      <c r="E5" s="68" t="s">
        <v>76</v>
      </c>
      <c r="F5" s="69"/>
      <c r="G5" s="70"/>
    </row>
    <row r="6" spans="1:7" ht="27.6">
      <c r="A6" s="71"/>
      <c r="B6" s="59"/>
      <c r="C6" s="72"/>
      <c r="D6" s="73" t="s">
        <v>77</v>
      </c>
      <c r="E6" s="74" t="s">
        <v>78</v>
      </c>
      <c r="F6" s="75" t="s">
        <v>79</v>
      </c>
      <c r="G6" s="76" t="s">
        <v>58</v>
      </c>
    </row>
    <row r="7" spans="1:7">
      <c r="A7" s="77" t="s">
        <v>80</v>
      </c>
      <c r="B7" s="78"/>
      <c r="C7" s="79"/>
      <c r="D7" s="80"/>
      <c r="E7" s="81" t="s">
        <v>81</v>
      </c>
      <c r="F7" s="56"/>
      <c r="G7" s="82"/>
    </row>
    <row r="8" spans="1:7">
      <c r="A8" s="83"/>
      <c r="B8" s="84" t="s">
        <v>82</v>
      </c>
      <c r="C8" s="85"/>
      <c r="D8" s="86"/>
      <c r="E8" s="87" t="s">
        <v>83</v>
      </c>
      <c r="F8" s="63"/>
      <c r="G8" s="88"/>
    </row>
    <row r="9" spans="1:7">
      <c r="A9" s="83"/>
      <c r="B9" s="89"/>
      <c r="C9" s="66" t="s">
        <v>84</v>
      </c>
      <c r="D9" s="90"/>
      <c r="E9" s="91" t="s">
        <v>85</v>
      </c>
      <c r="F9" s="68" t="s">
        <v>86</v>
      </c>
      <c r="G9" s="92"/>
    </row>
    <row r="10" spans="1:7">
      <c r="A10" s="93"/>
      <c r="B10" s="89"/>
      <c r="C10" s="94"/>
      <c r="D10" s="95" t="s">
        <v>87</v>
      </c>
      <c r="E10" s="96" t="s">
        <v>88</v>
      </c>
      <c r="F10" s="74" t="s">
        <v>89</v>
      </c>
      <c r="G10" s="76" t="s">
        <v>90</v>
      </c>
    </row>
    <row r="11" spans="1:7">
      <c r="A11" s="83"/>
      <c r="B11" s="89"/>
      <c r="C11" s="66" t="s">
        <v>91</v>
      </c>
      <c r="D11" s="90"/>
      <c r="E11" s="91" t="s">
        <v>92</v>
      </c>
      <c r="F11" s="68" t="s">
        <v>93</v>
      </c>
      <c r="G11" s="92"/>
    </row>
    <row r="12" spans="1:7">
      <c r="A12" s="93"/>
      <c r="B12" s="89"/>
      <c r="C12" s="94"/>
      <c r="D12" s="95" t="s">
        <v>94</v>
      </c>
      <c r="E12" s="95" t="s">
        <v>95</v>
      </c>
      <c r="F12" s="74" t="str">
        <f t="shared" ref="F12:F15" si="0">IF(iOC_LANG_DE,"Voll gemanagter virtueller Desktop für persönliche Instanzen","Fully managed Virtual Desktop Infrastructure.")</f>
        <v>Voll gemanagter virtueller Desktop für persönliche Instanzen</v>
      </c>
      <c r="G12" s="76" t="s">
        <v>90</v>
      </c>
    </row>
    <row r="13" spans="1:7">
      <c r="A13" s="93"/>
      <c r="B13" s="89"/>
      <c r="C13" s="94"/>
      <c r="D13" s="95" t="s">
        <v>96</v>
      </c>
      <c r="E13" s="95" t="s">
        <v>97</v>
      </c>
      <c r="F13" s="74" t="str">
        <f t="shared" si="0"/>
        <v>Voll gemanagter virtueller Desktop für persönliche Instanzen</v>
      </c>
      <c r="G13" s="76" t="s">
        <v>90</v>
      </c>
    </row>
    <row r="14" spans="1:7">
      <c r="A14" s="93"/>
      <c r="B14" s="89"/>
      <c r="C14" s="94"/>
      <c r="D14" s="95" t="s">
        <v>98</v>
      </c>
      <c r="E14" s="95" t="s">
        <v>99</v>
      </c>
      <c r="F14" s="74" t="str">
        <f t="shared" si="0"/>
        <v>Voll gemanagter virtueller Desktop für persönliche Instanzen</v>
      </c>
      <c r="G14" s="76" t="s">
        <v>90</v>
      </c>
    </row>
    <row r="15" spans="1:7">
      <c r="A15" s="93"/>
      <c r="B15" s="89"/>
      <c r="C15" s="94"/>
      <c r="D15" s="95" t="s">
        <v>100</v>
      </c>
      <c r="E15" s="95" t="s">
        <v>101</v>
      </c>
      <c r="F15" s="74" t="str">
        <f t="shared" si="0"/>
        <v>Voll gemanagter virtueller Desktop für persönliche Instanzen</v>
      </c>
      <c r="G15" s="76" t="s">
        <v>90</v>
      </c>
    </row>
    <row r="16" spans="1:7">
      <c r="A16" s="93"/>
      <c r="B16" s="89"/>
      <c r="C16" s="94"/>
      <c r="D16" s="95" t="s">
        <v>102</v>
      </c>
      <c r="E16" s="96" t="s">
        <v>103</v>
      </c>
      <c r="F16" s="74" t="str">
        <f>IF(iOC_LANG_DE,"Voll gemanagte virtueller Desktop für pooled Instanzen","Fully managed Virtual Desktop Infrastructure.")</f>
        <v>Voll gemanagte virtueller Desktop für pooled Instanzen</v>
      </c>
      <c r="G16" s="76" t="s">
        <v>90</v>
      </c>
    </row>
    <row r="17" spans="1:7">
      <c r="A17" s="83"/>
      <c r="B17" s="89"/>
      <c r="C17" s="66" t="s">
        <v>104</v>
      </c>
      <c r="D17" s="90"/>
      <c r="E17" s="91" t="s">
        <v>105</v>
      </c>
      <c r="F17" s="68" t="s">
        <v>106</v>
      </c>
      <c r="G17" s="92"/>
    </row>
    <row r="18" spans="1:7" ht="15" customHeight="1">
      <c r="A18" s="93"/>
      <c r="B18" s="89"/>
      <c r="C18" s="94"/>
      <c r="D18" s="95" t="s">
        <v>107</v>
      </c>
      <c r="E18" s="96" t="s">
        <v>108</v>
      </c>
      <c r="F18" s="74" t="s">
        <v>109</v>
      </c>
      <c r="G18" s="76" t="s">
        <v>110</v>
      </c>
    </row>
    <row r="19" spans="1:7" ht="15" customHeight="1">
      <c r="A19" s="93"/>
      <c r="B19" s="89"/>
      <c r="C19" s="94"/>
      <c r="D19" s="95" t="s">
        <v>111</v>
      </c>
      <c r="E19" s="96" t="s">
        <v>112</v>
      </c>
      <c r="F19" s="74" t="s">
        <v>113</v>
      </c>
      <c r="G19" s="76" t="s">
        <v>110</v>
      </c>
    </row>
    <row r="20" spans="1:7" ht="15" customHeight="1">
      <c r="A20" s="93"/>
      <c r="B20" s="89"/>
      <c r="C20" s="94"/>
      <c r="D20" s="95" t="s">
        <v>114</v>
      </c>
      <c r="E20" s="96" t="s">
        <v>115</v>
      </c>
      <c r="F20" s="74" t="s">
        <v>116</v>
      </c>
      <c r="G20" s="76" t="s">
        <v>110</v>
      </c>
    </row>
    <row r="21" spans="1:7" ht="15" customHeight="1">
      <c r="A21" s="93"/>
      <c r="B21" s="89"/>
      <c r="C21" s="94"/>
      <c r="D21" s="95" t="s">
        <v>117</v>
      </c>
      <c r="E21" s="96" t="s">
        <v>118</v>
      </c>
      <c r="F21" s="74" t="s">
        <v>119</v>
      </c>
      <c r="G21" s="76" t="s">
        <v>110</v>
      </c>
    </row>
    <row r="22" spans="1:7" ht="15" customHeight="1">
      <c r="A22" s="93"/>
      <c r="B22" s="89"/>
      <c r="C22" s="94"/>
      <c r="D22" s="95" t="s">
        <v>120</v>
      </c>
      <c r="E22" s="96" t="s">
        <v>121</v>
      </c>
      <c r="F22" s="74" t="s">
        <v>122</v>
      </c>
      <c r="G22" s="76" t="s">
        <v>110</v>
      </c>
    </row>
    <row r="23" spans="1:7" ht="15" customHeight="1">
      <c r="A23" s="93"/>
      <c r="B23" s="89"/>
      <c r="C23" s="94"/>
      <c r="D23" s="95" t="s">
        <v>123</v>
      </c>
      <c r="E23" s="96" t="s">
        <v>124</v>
      </c>
      <c r="F23" s="74" t="s">
        <v>125</v>
      </c>
      <c r="G23" s="76" t="s">
        <v>110</v>
      </c>
    </row>
    <row r="24" spans="1:7">
      <c r="A24" s="83"/>
      <c r="B24" s="89"/>
      <c r="C24" s="66" t="s">
        <v>126</v>
      </c>
      <c r="D24" s="90"/>
      <c r="E24" s="91" t="s">
        <v>127</v>
      </c>
      <c r="F24" s="68" t="s">
        <v>128</v>
      </c>
      <c r="G24" s="92"/>
    </row>
    <row r="25" spans="1:7">
      <c r="A25" s="93"/>
      <c r="B25" s="89"/>
      <c r="C25" s="94"/>
      <c r="D25" s="95" t="s">
        <v>129</v>
      </c>
      <c r="E25" s="96" t="s">
        <v>130</v>
      </c>
      <c r="F25" s="74" t="s">
        <v>131</v>
      </c>
      <c r="G25" s="76" t="s">
        <v>110</v>
      </c>
    </row>
    <row r="26" spans="1:7">
      <c r="A26" s="83"/>
      <c r="B26" s="84" t="s">
        <v>132</v>
      </c>
      <c r="C26" s="85"/>
      <c r="D26" s="86"/>
      <c r="E26" s="87" t="s">
        <v>133</v>
      </c>
      <c r="F26" s="63"/>
      <c r="G26" s="88"/>
    </row>
    <row r="27" spans="1:7">
      <c r="A27" s="83"/>
      <c r="B27" s="89"/>
      <c r="C27" s="66" t="s">
        <v>134</v>
      </c>
      <c r="D27" s="90"/>
      <c r="E27" s="91" t="s">
        <v>135</v>
      </c>
      <c r="F27" s="68" t="s">
        <v>136</v>
      </c>
      <c r="G27" s="92"/>
    </row>
    <row r="28" spans="1:7">
      <c r="A28" s="93"/>
      <c r="B28" s="89"/>
      <c r="C28" s="94"/>
      <c r="D28" s="95" t="s">
        <v>137</v>
      </c>
      <c r="E28" s="96" t="s">
        <v>138</v>
      </c>
      <c r="F28" s="74" t="s">
        <v>139</v>
      </c>
      <c r="G28" s="76" t="s">
        <v>90</v>
      </c>
    </row>
    <row r="29" spans="1:7">
      <c r="A29" s="93"/>
      <c r="B29" s="89"/>
      <c r="C29" s="94"/>
      <c r="D29" s="95" t="s">
        <v>140</v>
      </c>
      <c r="E29" s="96" t="s">
        <v>141</v>
      </c>
      <c r="F29" s="74" t="s">
        <v>142</v>
      </c>
      <c r="G29" s="76" t="s">
        <v>110</v>
      </c>
    </row>
    <row r="30" spans="1:7">
      <c r="A30" s="77" t="s">
        <v>143</v>
      </c>
      <c r="B30" s="78"/>
      <c r="C30" s="79"/>
      <c r="D30" s="80"/>
      <c r="E30" s="56" t="s">
        <v>144</v>
      </c>
      <c r="F30" s="56"/>
      <c r="G30" s="82"/>
    </row>
    <row r="31" spans="1:7">
      <c r="A31" s="83"/>
      <c r="B31" s="84" t="s">
        <v>145</v>
      </c>
      <c r="C31" s="85"/>
      <c r="D31" s="86"/>
      <c r="E31" s="63" t="s">
        <v>146</v>
      </c>
      <c r="F31" s="63"/>
      <c r="G31" s="88"/>
    </row>
    <row r="32" spans="1:7" ht="27.6">
      <c r="A32" s="93"/>
      <c r="B32" s="97"/>
      <c r="C32" s="66" t="s">
        <v>147</v>
      </c>
      <c r="D32" s="90"/>
      <c r="E32" s="68" t="s">
        <v>148</v>
      </c>
      <c r="F32" s="68" t="str">
        <f>IF(iOC_LANG_DE,"Voll gemanagte virtualisierte Open Systems Systeme, bestehend aus Hardware, Netzwerkanschlüssen und Betriebssystem.","Fully managed virtualized open systems systems, consisting of hardware, network connections and operating system")</f>
        <v>Voll gemanagte virtualisierte Open Systems Systeme, bestehend aus Hardware, Netzwerkanschlüssen und Betriebssystem.</v>
      </c>
      <c r="G32" s="92"/>
    </row>
    <row r="33" spans="1:7" ht="41.4">
      <c r="A33" s="71"/>
      <c r="B33" s="59"/>
      <c r="C33" s="72"/>
      <c r="D33" s="95" t="s">
        <v>149</v>
      </c>
      <c r="E33" s="74" t="s">
        <v>150</v>
      </c>
      <c r="F33" s="98" t="s">
        <v>151</v>
      </c>
      <c r="G33" s="76" t="s">
        <v>90</v>
      </c>
    </row>
    <row r="34" spans="1:7" ht="41.4">
      <c r="A34" s="71"/>
      <c r="B34" s="59"/>
      <c r="C34" s="72"/>
      <c r="D34" s="95" t="s">
        <v>152</v>
      </c>
      <c r="E34" s="74" t="s">
        <v>153</v>
      </c>
      <c r="F34" s="98" t="s">
        <v>151</v>
      </c>
      <c r="G34" s="76" t="s">
        <v>90</v>
      </c>
    </row>
    <row r="35" spans="1:7" ht="41.4">
      <c r="A35" s="71"/>
      <c r="B35" s="59"/>
      <c r="C35" s="72"/>
      <c r="D35" s="95" t="s">
        <v>154</v>
      </c>
      <c r="E35" s="99" t="s">
        <v>155</v>
      </c>
      <c r="F35" s="98" t="s">
        <v>156</v>
      </c>
      <c r="G35" s="76" t="s">
        <v>90</v>
      </c>
    </row>
    <row r="36" spans="1:7" ht="41.4">
      <c r="A36" s="71"/>
      <c r="B36" s="59"/>
      <c r="C36" s="72"/>
      <c r="D36" s="95" t="s">
        <v>157</v>
      </c>
      <c r="E36" s="99" t="s">
        <v>158</v>
      </c>
      <c r="F36" s="98" t="s">
        <v>156</v>
      </c>
      <c r="G36" s="76" t="s">
        <v>90</v>
      </c>
    </row>
    <row r="37" spans="1:7" ht="27.6">
      <c r="A37" s="71"/>
      <c r="B37" s="59"/>
      <c r="C37" s="72"/>
      <c r="D37" s="95" t="s">
        <v>159</v>
      </c>
      <c r="E37" s="74" t="s">
        <v>160</v>
      </c>
      <c r="F37" s="98" t="s">
        <v>161</v>
      </c>
      <c r="G37" s="76" t="s">
        <v>90</v>
      </c>
    </row>
    <row r="38" spans="1:7" ht="27.6">
      <c r="A38" s="71"/>
      <c r="B38" s="59"/>
      <c r="C38" s="72"/>
      <c r="D38" s="95" t="s">
        <v>162</v>
      </c>
      <c r="E38" s="74" t="s">
        <v>163</v>
      </c>
      <c r="F38" s="98" t="s">
        <v>164</v>
      </c>
      <c r="G38" s="76" t="s">
        <v>90</v>
      </c>
    </row>
    <row r="39" spans="1:7" ht="27.6">
      <c r="A39" s="59"/>
      <c r="B39" s="59"/>
      <c r="C39" s="66" t="s">
        <v>165</v>
      </c>
      <c r="D39" s="67"/>
      <c r="E39" s="68" t="s">
        <v>166</v>
      </c>
      <c r="F39" s="69" t="s">
        <v>167</v>
      </c>
      <c r="G39" s="70"/>
    </row>
    <row r="40" spans="1:7">
      <c r="A40" s="71"/>
      <c r="B40" s="59"/>
      <c r="C40" s="72"/>
      <c r="D40" s="73" t="s">
        <v>168</v>
      </c>
      <c r="E40" s="74" t="s">
        <v>169</v>
      </c>
      <c r="F40" s="98" t="s">
        <v>170</v>
      </c>
      <c r="G40" s="76" t="s">
        <v>90</v>
      </c>
    </row>
    <row r="41" spans="1:7">
      <c r="A41" s="77" t="s">
        <v>171</v>
      </c>
      <c r="B41" s="78"/>
      <c r="C41" s="79"/>
      <c r="D41" s="80"/>
      <c r="E41" s="81" t="s">
        <v>172</v>
      </c>
      <c r="F41" s="56"/>
      <c r="G41" s="82"/>
    </row>
    <row r="42" spans="1:7">
      <c r="A42" s="83"/>
      <c r="B42" s="84" t="s">
        <v>173</v>
      </c>
      <c r="C42" s="85"/>
      <c r="D42" s="86"/>
      <c r="E42" s="87" t="s">
        <v>174</v>
      </c>
      <c r="F42" s="63"/>
      <c r="G42" s="88"/>
    </row>
    <row r="43" spans="1:7" ht="41.4">
      <c r="A43" s="100"/>
      <c r="B43" s="59"/>
      <c r="C43" s="66" t="s">
        <v>175</v>
      </c>
      <c r="D43" s="67"/>
      <c r="E43" s="68" t="s">
        <v>176</v>
      </c>
      <c r="F43" s="69" t="s">
        <v>177</v>
      </c>
      <c r="G43" s="92"/>
    </row>
    <row r="44" spans="1:7">
      <c r="A44" s="100"/>
      <c r="B44" s="59"/>
      <c r="C44" s="72"/>
      <c r="D44" s="95" t="s">
        <v>178</v>
      </c>
      <c r="E44" s="96" t="s">
        <v>179</v>
      </c>
      <c r="F44" s="98" t="s">
        <v>180</v>
      </c>
      <c r="G44" s="76" t="s">
        <v>90</v>
      </c>
    </row>
    <row r="45" spans="1:7">
      <c r="A45" s="100"/>
      <c r="B45" s="84" t="s">
        <v>181</v>
      </c>
      <c r="C45" s="85"/>
      <c r="D45" s="86"/>
      <c r="E45" s="87" t="s">
        <v>182</v>
      </c>
      <c r="F45" s="63"/>
      <c r="G45" s="88"/>
    </row>
    <row r="46" spans="1:7" ht="40.5" customHeight="1">
      <c r="A46" s="100"/>
      <c r="B46" s="59"/>
      <c r="C46" s="66" t="s">
        <v>183</v>
      </c>
      <c r="D46" s="67"/>
      <c r="E46" s="68" t="s">
        <v>184</v>
      </c>
      <c r="F46" s="69" t="s">
        <v>185</v>
      </c>
      <c r="G46" s="92"/>
    </row>
    <row r="47" spans="1:7">
      <c r="A47" s="100"/>
      <c r="B47" s="59"/>
      <c r="C47" s="72"/>
      <c r="D47" s="95" t="s">
        <v>186</v>
      </c>
      <c r="E47" s="96" t="s">
        <v>187</v>
      </c>
      <c r="F47" s="98" t="s">
        <v>188</v>
      </c>
      <c r="G47" s="76" t="s">
        <v>90</v>
      </c>
    </row>
    <row r="48" spans="1:7">
      <c r="A48" s="100"/>
      <c r="B48" s="59"/>
      <c r="C48" s="72"/>
      <c r="D48" s="95" t="s">
        <v>189</v>
      </c>
      <c r="E48" s="96" t="s">
        <v>190</v>
      </c>
      <c r="F48" s="98" t="s">
        <v>191</v>
      </c>
      <c r="G48" s="76" t="s">
        <v>90</v>
      </c>
    </row>
  </sheetData>
  <sheetProtection algorithmName="SHA-512" hashValue="F/gvjoxCSs4vq9DfsBDNIMbi5eAdp5dGoDRN+qMbSZv9fzvUU4aWlospN6aYaQ0xmRwzC1o1RmBykP9+Yb6iAw==" saltValue="F/aenoXO/blWR10cHVxHSQ==" spinCount="100000" sheet="1" objects="1" scenarios="1"/>
  <dataConsolidate link="1"/>
  <phoneticPr fontId="14" type="noConversion"/>
  <hyperlinks>
    <hyperlink ref="C9" location="'Office Arbeitsplatz'!A1" display="Office Arbeitsplatz"/>
    <hyperlink ref="C11" location="'Virtueller Arbeitsplatz'!A1" display="Virtueller Arbeitsplatz"/>
    <hyperlink ref="C17" location="'Software Management'!A1" display="Software Management"/>
    <hyperlink ref="C24" location="'Arbeitsplatzdruck'!A1" display="Arbeitsplatzdruck"/>
    <hyperlink ref="C27" location="'Kollaboration &amp; Kommunikation'!A1" display="UCC"/>
    <hyperlink ref="B31" location="iOC_Services!A1" display="Compute Services"/>
    <hyperlink ref="C32" location="'Virtuelle Systeme'!A1" display="Virtuelle Systeme"/>
    <hyperlink ref="C5" location="'Grundlegende IT-Infrastruk.'!A1" display="Grundlegende IT-Infrastruktur"/>
    <hyperlink ref="B4" location="iOC_Services!A1" display="Management Services"/>
    <hyperlink ref="C43" location="Firewall!A1" display="Firewall"/>
    <hyperlink ref="C46" location="'Internet Access'!A1" display="Internet Access"/>
    <hyperlink ref="C39" location="'Housing für Netzwerk'!A1" display="Housing"/>
  </hyperlinks>
  <pageMargins left="0.78740157480314965" right="0.78740157480314965" top="0.78740157480314965" bottom="0.78740157480314965" header="0.31496062992125984" footer="0.31496062992125984"/>
  <pageSetup paperSize="9" scale="94" fitToHeight="0" pageOrder="overThenDown" orientation="landscape" cellComments="atEnd" r:id="rId1"/>
  <headerFooter>
    <oddHeader>&amp;L&amp;"Arial,Standard"&amp;8&amp;G&amp;C&amp;"Arial,Standard"&amp;10Ausschreibung
TZB-AP-2025&amp;R&amp;"Arial,Standard"&amp;10Beschaffung
Vergabe
01-02-01</oddHeader>
    <oddFooter>&amp;L&amp;"Arial,Standard"&amp;10© BARMER&amp;C&amp;"Arial,Standard"&amp;10Seite &amp;P von &amp;N&amp;R&amp;"Arial,Standard"&amp;10Version 2.0</oddFooter>
  </headerFooter>
  <rowBreaks count="1" manualBreakCount="1">
    <brk id="29" max="6" man="1"/>
  </rowBreaks>
  <colBreaks count="1" manualBreakCount="1">
    <brk id="5" max="47"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132"/>
  <sheetViews>
    <sheetView showGridLines="0" zoomScaleNormal="100" workbookViewId="0">
      <pane ySplit="8" topLeftCell="A9" activePane="bottomLeft" state="frozen"/>
      <selection pane="bottomLeft" activeCell="C7" sqref="C7"/>
    </sheetView>
  </sheetViews>
  <sheetFormatPr baseColWidth="10" defaultColWidth="8.69921875" defaultRowHeight="13.8"/>
  <cols>
    <col min="1" max="1" width="3.3984375" style="25" customWidth="1"/>
    <col min="2" max="2" width="44.296875" style="25" bestFit="1" customWidth="1"/>
    <col min="3" max="3" width="79.3984375" style="25" bestFit="1" customWidth="1"/>
    <col min="4" max="4" width="23.3984375" style="25" bestFit="1" customWidth="1"/>
    <col min="5" max="16384" width="8.69921875" style="25"/>
  </cols>
  <sheetData>
    <row r="1" spans="1:4">
      <c r="A1" s="312"/>
      <c r="B1" s="107" t="s">
        <v>192</v>
      </c>
      <c r="C1" s="108"/>
      <c r="D1" s="109"/>
    </row>
    <row r="2" spans="1:4">
      <c r="A2" s="312"/>
      <c r="B2" s="111" t="s">
        <v>193</v>
      </c>
      <c r="C2" s="112" t="s">
        <v>77</v>
      </c>
      <c r="D2" s="109"/>
    </row>
    <row r="3" spans="1:4">
      <c r="A3" s="312"/>
      <c r="B3" s="111" t="s">
        <v>194</v>
      </c>
      <c r="C3" s="112" t="s">
        <v>76</v>
      </c>
      <c r="D3" s="109"/>
    </row>
    <row r="4" spans="1:4">
      <c r="A4" s="312"/>
      <c r="B4" s="111" t="s">
        <v>195</v>
      </c>
      <c r="C4" s="112" t="s">
        <v>196</v>
      </c>
      <c r="D4" s="109"/>
    </row>
    <row r="5" spans="1:4">
      <c r="A5" s="313"/>
      <c r="B5" s="115"/>
      <c r="C5" s="115"/>
      <c r="D5" s="109"/>
    </row>
    <row r="6" spans="1:4">
      <c r="A6" s="314"/>
      <c r="B6" s="252" t="s">
        <v>197</v>
      </c>
      <c r="C6" s="315"/>
      <c r="D6" s="257" t="s">
        <v>78</v>
      </c>
    </row>
    <row r="7" spans="1:4" ht="82.8">
      <c r="A7" s="314"/>
      <c r="B7" s="111" t="s">
        <v>198</v>
      </c>
      <c r="C7" s="316" t="s">
        <v>199</v>
      </c>
      <c r="D7" s="257" t="s">
        <v>77</v>
      </c>
    </row>
    <row r="8" spans="1:4">
      <c r="A8" s="119" t="s">
        <v>200</v>
      </c>
      <c r="B8" s="120" t="s">
        <v>201</v>
      </c>
      <c r="C8" s="121" t="str">
        <f>IF(iOC_LANG_DE,"Anmerkung","Comment")</f>
        <v>Anmerkung</v>
      </c>
      <c r="D8" s="122" t="s">
        <v>202</v>
      </c>
    </row>
    <row r="9" spans="1:4">
      <c r="A9" s="123">
        <v>1</v>
      </c>
      <c r="B9" s="124" t="s">
        <v>23</v>
      </c>
      <c r="C9" s="124"/>
      <c r="D9" s="125"/>
    </row>
    <row r="10" spans="1:4">
      <c r="A10" s="123">
        <v>2</v>
      </c>
      <c r="B10" s="126" t="s">
        <v>203</v>
      </c>
      <c r="C10" s="126"/>
      <c r="D10" s="127"/>
    </row>
    <row r="11" spans="1:4">
      <c r="A11" s="123">
        <v>3</v>
      </c>
      <c r="B11" s="128" t="s">
        <v>77</v>
      </c>
      <c r="C11" s="186"/>
      <c r="D11" s="130"/>
    </row>
    <row r="12" spans="1:4">
      <c r="A12" s="123"/>
      <c r="B12" s="215" t="s">
        <v>204</v>
      </c>
      <c r="C12" s="158" t="s">
        <v>205</v>
      </c>
      <c r="D12" s="317" t="s">
        <v>60</v>
      </c>
    </row>
    <row r="13" spans="1:4">
      <c r="A13" s="123">
        <v>4</v>
      </c>
      <c r="B13" s="215" t="s">
        <v>206</v>
      </c>
      <c r="C13" s="158" t="s">
        <v>207</v>
      </c>
      <c r="D13" s="317" t="s">
        <v>60</v>
      </c>
    </row>
    <row r="14" spans="1:4" ht="27.6">
      <c r="A14" s="123">
        <v>4</v>
      </c>
      <c r="B14" s="215" t="s">
        <v>208</v>
      </c>
      <c r="C14" s="158" t="s">
        <v>209</v>
      </c>
      <c r="D14" s="317" t="s">
        <v>60</v>
      </c>
    </row>
    <row r="15" spans="1:4">
      <c r="A15" s="123">
        <v>4</v>
      </c>
      <c r="B15" s="215" t="s">
        <v>210</v>
      </c>
      <c r="C15" s="158" t="s">
        <v>211</v>
      </c>
      <c r="D15" s="317" t="s">
        <v>60</v>
      </c>
    </row>
    <row r="16" spans="1:4">
      <c r="A16" s="123">
        <v>4</v>
      </c>
      <c r="B16" s="215" t="s">
        <v>147</v>
      </c>
      <c r="C16" s="158" t="s">
        <v>212</v>
      </c>
      <c r="D16" s="317" t="s">
        <v>60</v>
      </c>
    </row>
    <row r="17" spans="1:4">
      <c r="A17" s="123">
        <v>4</v>
      </c>
      <c r="B17" s="215" t="s">
        <v>213</v>
      </c>
      <c r="C17" s="158" t="s">
        <v>214</v>
      </c>
      <c r="D17" s="317" t="s">
        <v>60</v>
      </c>
    </row>
    <row r="18" spans="1:4">
      <c r="A18" s="123">
        <v>4</v>
      </c>
      <c r="B18" s="215" t="s">
        <v>215</v>
      </c>
      <c r="C18" s="158" t="s">
        <v>216</v>
      </c>
      <c r="D18" s="317" t="s">
        <v>60</v>
      </c>
    </row>
    <row r="19" spans="1:4" ht="27.6">
      <c r="A19" s="123">
        <v>4</v>
      </c>
      <c r="B19" s="215" t="s">
        <v>217</v>
      </c>
      <c r="C19" s="158" t="s">
        <v>218</v>
      </c>
      <c r="D19" s="317" t="s">
        <v>60</v>
      </c>
    </row>
    <row r="20" spans="1:4" ht="27.6">
      <c r="A20" s="123">
        <v>4</v>
      </c>
      <c r="B20" s="215" t="s">
        <v>219</v>
      </c>
      <c r="C20" s="158" t="s">
        <v>220</v>
      </c>
      <c r="D20" s="144" t="s">
        <v>60</v>
      </c>
    </row>
    <row r="21" spans="1:4" ht="27.6">
      <c r="A21" s="123">
        <v>4</v>
      </c>
      <c r="B21" s="215" t="s">
        <v>183</v>
      </c>
      <c r="C21" s="158" t="s">
        <v>221</v>
      </c>
      <c r="D21" s="144" t="s">
        <v>60</v>
      </c>
    </row>
    <row r="22" spans="1:4">
      <c r="A22" s="123">
        <v>4</v>
      </c>
      <c r="B22" s="215" t="s">
        <v>222</v>
      </c>
      <c r="C22" s="158" t="s">
        <v>223</v>
      </c>
      <c r="D22" s="317" t="s">
        <v>60</v>
      </c>
    </row>
    <row r="23" spans="1:4">
      <c r="A23" s="123">
        <v>4</v>
      </c>
      <c r="B23" s="215" t="s">
        <v>224</v>
      </c>
      <c r="C23" s="158" t="s">
        <v>225</v>
      </c>
      <c r="D23" s="317" t="s">
        <v>60</v>
      </c>
    </row>
    <row r="24" spans="1:4">
      <c r="A24" s="123">
        <v>4</v>
      </c>
      <c r="B24" s="215" t="s">
        <v>226</v>
      </c>
      <c r="C24" s="158" t="s">
        <v>227</v>
      </c>
      <c r="D24" s="317" t="s">
        <v>60</v>
      </c>
    </row>
    <row r="25" spans="1:4">
      <c r="A25" s="123">
        <v>2</v>
      </c>
      <c r="B25" s="171" t="s">
        <v>228</v>
      </c>
      <c r="C25" s="171"/>
      <c r="D25" s="310"/>
    </row>
    <row r="26" spans="1:4">
      <c r="A26" s="123">
        <v>3</v>
      </c>
      <c r="B26" s="172" t="s">
        <v>229</v>
      </c>
      <c r="C26" s="311"/>
      <c r="D26" s="169"/>
    </row>
    <row r="27" spans="1:4">
      <c r="A27" s="123">
        <v>4</v>
      </c>
      <c r="B27" s="131" t="s">
        <v>230</v>
      </c>
      <c r="C27" s="132"/>
      <c r="D27" s="133" t="s">
        <v>60</v>
      </c>
    </row>
    <row r="28" spans="1:4" ht="27.6">
      <c r="A28" s="123"/>
      <c r="B28" s="134" t="s">
        <v>231</v>
      </c>
      <c r="C28" s="135" t="s">
        <v>232</v>
      </c>
      <c r="D28" s="136" t="s">
        <v>60</v>
      </c>
    </row>
    <row r="29" spans="1:4" ht="27.6">
      <c r="A29" s="123"/>
      <c r="B29" s="134" t="s">
        <v>233</v>
      </c>
      <c r="C29" s="135" t="s">
        <v>232</v>
      </c>
      <c r="D29" s="136" t="s">
        <v>62</v>
      </c>
    </row>
    <row r="30" spans="1:4">
      <c r="A30" s="123">
        <v>4</v>
      </c>
      <c r="B30" s="131" t="s">
        <v>234</v>
      </c>
      <c r="C30" s="132"/>
      <c r="D30" s="133"/>
    </row>
    <row r="31" spans="1:4">
      <c r="A31" s="123">
        <v>5</v>
      </c>
      <c r="B31" s="146" t="s">
        <v>235</v>
      </c>
      <c r="C31" s="230"/>
      <c r="D31" s="231" t="s">
        <v>62</v>
      </c>
    </row>
    <row r="32" spans="1:4">
      <c r="A32" s="123">
        <v>3</v>
      </c>
      <c r="B32" s="234" t="s">
        <v>236</v>
      </c>
      <c r="C32" s="140" t="s">
        <v>237</v>
      </c>
      <c r="D32" s="130"/>
    </row>
    <row r="33" spans="1:4">
      <c r="A33" s="123">
        <v>4</v>
      </c>
      <c r="B33" s="218" t="s">
        <v>238</v>
      </c>
      <c r="C33" s="219"/>
      <c r="D33" s="139" t="s">
        <v>60</v>
      </c>
    </row>
    <row r="34" spans="1:4">
      <c r="A34" s="123">
        <v>4</v>
      </c>
      <c r="B34" s="218" t="s">
        <v>239</v>
      </c>
      <c r="C34" s="219" t="s">
        <v>240</v>
      </c>
      <c r="D34" s="139"/>
    </row>
    <row r="35" spans="1:4" ht="41.4">
      <c r="A35" s="123">
        <v>5</v>
      </c>
      <c r="B35" s="216" t="s">
        <v>241</v>
      </c>
      <c r="C35" s="217"/>
      <c r="D35" s="144" t="s">
        <v>60</v>
      </c>
    </row>
    <row r="36" spans="1:4" ht="27.6">
      <c r="A36" s="123">
        <v>5</v>
      </c>
      <c r="B36" s="216" t="s">
        <v>242</v>
      </c>
      <c r="C36" s="217"/>
      <c r="D36" s="144" t="s">
        <v>60</v>
      </c>
    </row>
    <row r="37" spans="1:4" ht="41.4">
      <c r="A37" s="123">
        <v>5</v>
      </c>
      <c r="B37" s="216" t="s">
        <v>243</v>
      </c>
      <c r="C37" s="217"/>
      <c r="D37" s="144" t="s">
        <v>60</v>
      </c>
    </row>
    <row r="38" spans="1:4">
      <c r="A38" s="123">
        <v>4</v>
      </c>
      <c r="B38" s="218" t="s">
        <v>244</v>
      </c>
      <c r="C38" s="219" t="s">
        <v>240</v>
      </c>
      <c r="D38" s="139"/>
    </row>
    <row r="39" spans="1:4" ht="27.6">
      <c r="A39" s="123">
        <v>5</v>
      </c>
      <c r="B39" s="216" t="s">
        <v>245</v>
      </c>
      <c r="C39" s="217"/>
      <c r="D39" s="144" t="s">
        <v>60</v>
      </c>
    </row>
    <row r="40" spans="1:4" ht="27.6">
      <c r="A40" s="123">
        <v>5</v>
      </c>
      <c r="B40" s="216" t="s">
        <v>246</v>
      </c>
      <c r="C40" s="217"/>
      <c r="D40" s="144" t="s">
        <v>60</v>
      </c>
    </row>
    <row r="41" spans="1:4">
      <c r="A41" s="123">
        <v>5</v>
      </c>
      <c r="B41" s="216" t="s">
        <v>247</v>
      </c>
      <c r="C41" s="217"/>
      <c r="D41" s="144" t="s">
        <v>60</v>
      </c>
    </row>
    <row r="42" spans="1:4" ht="41.4">
      <c r="A42" s="123">
        <v>5</v>
      </c>
      <c r="B42" s="216" t="s">
        <v>248</v>
      </c>
      <c r="C42" s="217"/>
      <c r="D42" s="144" t="s">
        <v>60</v>
      </c>
    </row>
    <row r="43" spans="1:4" ht="27.6">
      <c r="A43" s="123">
        <v>5</v>
      </c>
      <c r="B43" s="216" t="s">
        <v>249</v>
      </c>
      <c r="C43" s="217"/>
      <c r="D43" s="144" t="s">
        <v>60</v>
      </c>
    </row>
    <row r="44" spans="1:4" ht="27.6">
      <c r="A44" s="123">
        <v>5</v>
      </c>
      <c r="B44" s="216" t="s">
        <v>250</v>
      </c>
      <c r="C44" s="217"/>
      <c r="D44" s="144" t="s">
        <v>60</v>
      </c>
    </row>
    <row r="45" spans="1:4">
      <c r="A45" s="123">
        <v>4</v>
      </c>
      <c r="B45" s="218" t="s">
        <v>251</v>
      </c>
      <c r="C45" s="219" t="s">
        <v>240</v>
      </c>
      <c r="D45" s="139"/>
    </row>
    <row r="46" spans="1:4">
      <c r="A46" s="123">
        <v>5</v>
      </c>
      <c r="B46" s="216" t="s">
        <v>252</v>
      </c>
      <c r="C46" s="217"/>
      <c r="D46" s="144" t="s">
        <v>60</v>
      </c>
    </row>
    <row r="47" spans="1:4" ht="27.6">
      <c r="A47" s="123">
        <v>5</v>
      </c>
      <c r="B47" s="216" t="s">
        <v>253</v>
      </c>
      <c r="C47" s="217"/>
      <c r="D47" s="144" t="s">
        <v>60</v>
      </c>
    </row>
    <row r="48" spans="1:4" ht="27.6">
      <c r="A48" s="123">
        <v>5</v>
      </c>
      <c r="B48" s="216" t="s">
        <v>254</v>
      </c>
      <c r="C48" s="217"/>
      <c r="D48" s="144" t="s">
        <v>60</v>
      </c>
    </row>
    <row r="49" spans="1:4" ht="55.2">
      <c r="A49" s="123">
        <v>5</v>
      </c>
      <c r="B49" s="216" t="s">
        <v>255</v>
      </c>
      <c r="C49" s="217"/>
      <c r="D49" s="144" t="s">
        <v>60</v>
      </c>
    </row>
    <row r="50" spans="1:4">
      <c r="A50" s="123">
        <v>4</v>
      </c>
      <c r="B50" s="218" t="s">
        <v>256</v>
      </c>
      <c r="C50" s="220"/>
      <c r="D50" s="139"/>
    </row>
    <row r="51" spans="1:4" ht="69">
      <c r="A51" s="123">
        <v>5</v>
      </c>
      <c r="B51" s="216" t="s">
        <v>257</v>
      </c>
      <c r="C51" s="221"/>
      <c r="D51" s="144" t="s">
        <v>60</v>
      </c>
    </row>
    <row r="52" spans="1:4" ht="41.4">
      <c r="A52" s="123">
        <v>5</v>
      </c>
      <c r="B52" s="216" t="s">
        <v>258</v>
      </c>
      <c r="C52" s="221"/>
      <c r="D52" s="144" t="s">
        <v>60</v>
      </c>
    </row>
    <row r="53" spans="1:4">
      <c r="A53" s="123">
        <v>4</v>
      </c>
      <c r="B53" s="218" t="s">
        <v>259</v>
      </c>
      <c r="C53" s="219" t="s">
        <v>240</v>
      </c>
      <c r="D53" s="139"/>
    </row>
    <row r="54" spans="1:4" ht="41.4">
      <c r="A54" s="123">
        <v>5</v>
      </c>
      <c r="B54" s="216" t="s">
        <v>260</v>
      </c>
      <c r="C54" s="221"/>
      <c r="D54" s="144" t="s">
        <v>60</v>
      </c>
    </row>
    <row r="55" spans="1:4" ht="27.6">
      <c r="A55" s="123">
        <v>5</v>
      </c>
      <c r="B55" s="216" t="s">
        <v>261</v>
      </c>
      <c r="C55" s="221"/>
      <c r="D55" s="144" t="s">
        <v>60</v>
      </c>
    </row>
    <row r="56" spans="1:4" ht="27.6">
      <c r="A56" s="123">
        <v>5</v>
      </c>
      <c r="B56" s="216" t="s">
        <v>262</v>
      </c>
      <c r="C56" s="221"/>
      <c r="D56" s="144" t="s">
        <v>60</v>
      </c>
    </row>
    <row r="57" spans="1:4" ht="27.6">
      <c r="A57" s="123">
        <v>5</v>
      </c>
      <c r="B57" s="216" t="s">
        <v>263</v>
      </c>
      <c r="C57" s="221"/>
      <c r="D57" s="144" t="s">
        <v>60</v>
      </c>
    </row>
    <row r="58" spans="1:4" ht="27.6">
      <c r="A58" s="123">
        <v>5</v>
      </c>
      <c r="B58" s="216" t="s">
        <v>264</v>
      </c>
      <c r="C58" s="221"/>
      <c r="D58" s="144" t="s">
        <v>60</v>
      </c>
    </row>
    <row r="59" spans="1:4" ht="41.4">
      <c r="A59" s="123">
        <v>5</v>
      </c>
      <c r="B59" s="216" t="s">
        <v>265</v>
      </c>
      <c r="C59" s="221"/>
      <c r="D59" s="144" t="s">
        <v>60</v>
      </c>
    </row>
    <row r="60" spans="1:4">
      <c r="A60" s="123">
        <v>4</v>
      </c>
      <c r="B60" s="218" t="s">
        <v>266</v>
      </c>
      <c r="C60" s="219" t="s">
        <v>240</v>
      </c>
      <c r="D60" s="139"/>
    </row>
    <row r="61" spans="1:4" ht="55.2">
      <c r="A61" s="123">
        <v>5</v>
      </c>
      <c r="B61" s="216" t="s">
        <v>267</v>
      </c>
      <c r="C61" s="221"/>
      <c r="D61" s="144" t="s">
        <v>60</v>
      </c>
    </row>
    <row r="62" spans="1:4">
      <c r="A62" s="123">
        <v>4</v>
      </c>
      <c r="B62" s="218" t="s">
        <v>268</v>
      </c>
      <c r="C62" s="219"/>
      <c r="D62" s="139"/>
    </row>
    <row r="63" spans="1:4" ht="27.6">
      <c r="A63" s="123">
        <v>5</v>
      </c>
      <c r="B63" s="216" t="s">
        <v>269</v>
      </c>
      <c r="C63" s="221" t="s">
        <v>270</v>
      </c>
      <c r="D63" s="144" t="s">
        <v>60</v>
      </c>
    </row>
    <row r="64" spans="1:4">
      <c r="A64" s="123">
        <v>2</v>
      </c>
      <c r="B64" s="126" t="s">
        <v>271</v>
      </c>
      <c r="C64" s="126"/>
      <c r="D64" s="127"/>
    </row>
    <row r="65" spans="1:4">
      <c r="A65" s="123">
        <v>3</v>
      </c>
      <c r="B65" s="128" t="s">
        <v>272</v>
      </c>
      <c r="C65" s="129"/>
      <c r="D65" s="130"/>
    </row>
    <row r="66" spans="1:4" ht="27.6">
      <c r="A66" s="123">
        <v>4</v>
      </c>
      <c r="B66" s="137" t="s">
        <v>273</v>
      </c>
      <c r="C66" s="138"/>
      <c r="D66" s="139" t="s">
        <v>60</v>
      </c>
    </row>
    <row r="67" spans="1:4">
      <c r="A67" s="123">
        <v>4</v>
      </c>
      <c r="B67" s="137" t="s">
        <v>274</v>
      </c>
      <c r="C67" s="138"/>
      <c r="D67" s="139" t="s">
        <v>60</v>
      </c>
    </row>
    <row r="68" spans="1:4">
      <c r="A68" s="123">
        <v>4</v>
      </c>
      <c r="B68" s="137" t="s">
        <v>275</v>
      </c>
      <c r="C68" s="138"/>
      <c r="D68" s="139" t="s">
        <v>60</v>
      </c>
    </row>
    <row r="69" spans="1:4">
      <c r="A69" s="123">
        <v>4</v>
      </c>
      <c r="B69" s="137" t="s">
        <v>276</v>
      </c>
      <c r="C69" s="138"/>
      <c r="D69" s="139" t="s">
        <v>62</v>
      </c>
    </row>
    <row r="70" spans="1:4" ht="27.6">
      <c r="A70" s="123">
        <v>4</v>
      </c>
      <c r="B70" s="137" t="s">
        <v>277</v>
      </c>
      <c r="C70" s="138" t="s">
        <v>278</v>
      </c>
      <c r="D70" s="139" t="s">
        <v>60</v>
      </c>
    </row>
    <row r="71" spans="1:4">
      <c r="A71" s="123">
        <v>2</v>
      </c>
      <c r="B71" s="126" t="s">
        <v>279</v>
      </c>
      <c r="C71" s="126"/>
      <c r="D71" s="127"/>
    </row>
    <row r="72" spans="1:4">
      <c r="A72" s="123">
        <v>3</v>
      </c>
      <c r="B72" s="128" t="s">
        <v>280</v>
      </c>
      <c r="C72" s="129"/>
      <c r="D72" s="130"/>
    </row>
    <row r="73" spans="1:4" ht="27.6">
      <c r="A73" s="123">
        <v>4</v>
      </c>
      <c r="B73" s="149" t="s">
        <v>281</v>
      </c>
      <c r="C73" s="138" t="s">
        <v>278</v>
      </c>
      <c r="D73" s="151" t="s">
        <v>60</v>
      </c>
    </row>
    <row r="74" spans="1:4" ht="27.6">
      <c r="A74" s="123">
        <v>4</v>
      </c>
      <c r="B74" s="149" t="s">
        <v>282</v>
      </c>
      <c r="C74" s="138" t="s">
        <v>278</v>
      </c>
      <c r="D74" s="151" t="s">
        <v>60</v>
      </c>
    </row>
    <row r="75" spans="1:4">
      <c r="A75" s="123">
        <v>3</v>
      </c>
      <c r="B75" s="128" t="s">
        <v>283</v>
      </c>
      <c r="C75" s="129"/>
      <c r="D75" s="130"/>
    </row>
    <row r="76" spans="1:4" ht="27.6">
      <c r="A76" s="123">
        <v>4</v>
      </c>
      <c r="B76" s="149" t="s">
        <v>284</v>
      </c>
      <c r="C76" s="150"/>
      <c r="D76" s="151" t="s">
        <v>60</v>
      </c>
    </row>
    <row r="77" spans="1:4">
      <c r="A77" s="123">
        <v>1</v>
      </c>
      <c r="B77" s="124" t="s">
        <v>26</v>
      </c>
      <c r="C77" s="124"/>
      <c r="D77" s="125"/>
    </row>
    <row r="78" spans="1:4">
      <c r="A78" s="123">
        <v>2</v>
      </c>
      <c r="B78" s="126" t="s">
        <v>285</v>
      </c>
      <c r="C78" s="126"/>
      <c r="D78" s="127"/>
    </row>
    <row r="79" spans="1:4">
      <c r="A79" s="123">
        <v>3</v>
      </c>
      <c r="B79" s="128" t="s">
        <v>286</v>
      </c>
      <c r="C79" s="129"/>
      <c r="D79" s="130" t="str">
        <f t="shared" ref="D79" si="0">IF(iOC_Purpose="Benchmark","n/a","nicht enthalten")</f>
        <v>nicht enthalten</v>
      </c>
    </row>
    <row r="80" spans="1:4">
      <c r="A80" s="123">
        <v>3</v>
      </c>
      <c r="B80" s="128" t="s">
        <v>287</v>
      </c>
      <c r="C80" s="129"/>
      <c r="D80" s="130"/>
    </row>
    <row r="81" spans="1:4">
      <c r="A81" s="123">
        <v>4</v>
      </c>
      <c r="B81" s="149" t="s">
        <v>288</v>
      </c>
      <c r="C81" s="150"/>
      <c r="D81" s="151" t="s">
        <v>60</v>
      </c>
    </row>
    <row r="82" spans="1:4">
      <c r="A82" s="123">
        <v>4</v>
      </c>
      <c r="B82" s="149" t="s">
        <v>289</v>
      </c>
      <c r="C82" s="150"/>
      <c r="D82" s="151" t="s">
        <v>60</v>
      </c>
    </row>
    <row r="83" spans="1:4">
      <c r="A83" s="123">
        <v>4</v>
      </c>
      <c r="B83" s="149" t="s">
        <v>290</v>
      </c>
      <c r="C83" s="150"/>
      <c r="D83" s="151" t="s">
        <v>60</v>
      </c>
    </row>
    <row r="84" spans="1:4">
      <c r="A84" s="123">
        <v>4</v>
      </c>
      <c r="B84" s="149" t="s">
        <v>291</v>
      </c>
      <c r="C84" s="150"/>
      <c r="D84" s="151" t="s">
        <v>60</v>
      </c>
    </row>
    <row r="85" spans="1:4">
      <c r="A85" s="123">
        <v>4</v>
      </c>
      <c r="B85" s="149" t="s">
        <v>292</v>
      </c>
      <c r="C85" s="150"/>
      <c r="D85" s="151" t="s">
        <v>60</v>
      </c>
    </row>
    <row r="86" spans="1:4">
      <c r="A86" s="123">
        <v>4</v>
      </c>
      <c r="B86" s="149" t="s">
        <v>293</v>
      </c>
      <c r="C86" s="150"/>
      <c r="D86" s="151" t="s">
        <v>60</v>
      </c>
    </row>
    <row r="87" spans="1:4">
      <c r="A87" s="123">
        <v>3</v>
      </c>
      <c r="B87" s="128" t="s">
        <v>294</v>
      </c>
      <c r="C87" s="129"/>
      <c r="D87" s="130"/>
    </row>
    <row r="88" spans="1:4">
      <c r="A88" s="123">
        <v>4</v>
      </c>
      <c r="B88" s="149" t="s">
        <v>295</v>
      </c>
      <c r="C88" s="150"/>
      <c r="D88" s="151" t="s">
        <v>60</v>
      </c>
    </row>
    <row r="89" spans="1:4">
      <c r="A89" s="123">
        <v>4</v>
      </c>
      <c r="B89" s="149" t="s">
        <v>296</v>
      </c>
      <c r="C89" s="150"/>
      <c r="D89" s="151" t="s">
        <v>60</v>
      </c>
    </row>
    <row r="90" spans="1:4">
      <c r="A90" s="123">
        <v>4</v>
      </c>
      <c r="B90" s="149" t="s">
        <v>297</v>
      </c>
      <c r="C90" s="150"/>
      <c r="D90" s="151" t="s">
        <v>60</v>
      </c>
    </row>
    <row r="91" spans="1:4">
      <c r="A91" s="123">
        <v>4</v>
      </c>
      <c r="B91" s="149" t="s">
        <v>298</v>
      </c>
      <c r="C91" s="150"/>
      <c r="D91" s="151" t="s">
        <v>60</v>
      </c>
    </row>
    <row r="92" spans="1:4">
      <c r="A92" s="123">
        <v>4</v>
      </c>
      <c r="B92" s="149" t="s">
        <v>299</v>
      </c>
      <c r="C92" s="150"/>
      <c r="D92" s="151" t="s">
        <v>60</v>
      </c>
    </row>
    <row r="93" spans="1:4">
      <c r="A93" s="123">
        <v>4</v>
      </c>
      <c r="B93" s="149" t="s">
        <v>300</v>
      </c>
      <c r="C93" s="150"/>
      <c r="D93" s="151" t="s">
        <v>60</v>
      </c>
    </row>
    <row r="94" spans="1:4">
      <c r="A94" s="123">
        <v>4</v>
      </c>
      <c r="B94" s="149" t="s">
        <v>301</v>
      </c>
      <c r="C94" s="150"/>
      <c r="D94" s="151" t="s">
        <v>60</v>
      </c>
    </row>
    <row r="95" spans="1:4">
      <c r="A95" s="123">
        <v>3</v>
      </c>
      <c r="B95" s="128" t="s">
        <v>302</v>
      </c>
      <c r="C95" s="129"/>
      <c r="D95" s="130"/>
    </row>
    <row r="96" spans="1:4">
      <c r="A96" s="123">
        <v>4</v>
      </c>
      <c r="B96" s="149" t="s">
        <v>303</v>
      </c>
      <c r="C96" s="150"/>
      <c r="D96" s="151" t="s">
        <v>60</v>
      </c>
    </row>
    <row r="97" spans="1:4">
      <c r="A97" s="123">
        <v>4</v>
      </c>
      <c r="B97" s="149" t="s">
        <v>304</v>
      </c>
      <c r="C97" s="150"/>
      <c r="D97" s="151" t="s">
        <v>60</v>
      </c>
    </row>
    <row r="98" spans="1:4">
      <c r="A98" s="123">
        <v>4</v>
      </c>
      <c r="B98" s="149" t="s">
        <v>305</v>
      </c>
      <c r="C98" s="150"/>
      <c r="D98" s="151" t="s">
        <v>60</v>
      </c>
    </row>
    <row r="99" spans="1:4">
      <c r="A99" s="123">
        <v>4</v>
      </c>
      <c r="B99" s="149" t="s">
        <v>306</v>
      </c>
      <c r="C99" s="150"/>
      <c r="D99" s="151" t="s">
        <v>60</v>
      </c>
    </row>
    <row r="100" spans="1:4">
      <c r="A100" s="123">
        <v>4</v>
      </c>
      <c r="B100" s="149" t="s">
        <v>307</v>
      </c>
      <c r="C100" s="150"/>
      <c r="D100" s="151" t="s">
        <v>60</v>
      </c>
    </row>
    <row r="101" spans="1:4">
      <c r="A101" s="123">
        <v>4</v>
      </c>
      <c r="B101" s="149" t="s">
        <v>308</v>
      </c>
      <c r="C101" s="150" t="s">
        <v>309</v>
      </c>
      <c r="D101" s="151" t="s">
        <v>62</v>
      </c>
    </row>
    <row r="102" spans="1:4">
      <c r="A102" s="123">
        <v>4</v>
      </c>
      <c r="B102" s="149" t="s">
        <v>310</v>
      </c>
      <c r="C102" s="150"/>
      <c r="D102" s="151" t="s">
        <v>60</v>
      </c>
    </row>
    <row r="103" spans="1:4">
      <c r="A103" s="123">
        <v>4</v>
      </c>
      <c r="B103" s="149" t="s">
        <v>311</v>
      </c>
      <c r="C103" s="150"/>
      <c r="D103" s="151" t="s">
        <v>60</v>
      </c>
    </row>
    <row r="104" spans="1:4">
      <c r="A104" s="123">
        <v>3</v>
      </c>
      <c r="B104" s="128" t="s">
        <v>312</v>
      </c>
      <c r="C104" s="129"/>
      <c r="D104" s="130"/>
    </row>
    <row r="105" spans="1:4">
      <c r="A105" s="123">
        <v>4</v>
      </c>
      <c r="B105" s="149" t="s">
        <v>313</v>
      </c>
      <c r="C105" s="150"/>
      <c r="D105" s="151" t="s">
        <v>60</v>
      </c>
    </row>
    <row r="106" spans="1:4">
      <c r="A106" s="123">
        <v>4</v>
      </c>
      <c r="B106" s="149" t="s">
        <v>314</v>
      </c>
      <c r="C106" s="150"/>
      <c r="D106" s="151" t="s">
        <v>62</v>
      </c>
    </row>
    <row r="107" spans="1:4">
      <c r="A107" s="123">
        <v>4</v>
      </c>
      <c r="B107" s="149" t="s">
        <v>315</v>
      </c>
      <c r="C107" s="150"/>
      <c r="D107" s="151" t="s">
        <v>62</v>
      </c>
    </row>
    <row r="108" spans="1:4">
      <c r="A108" s="123">
        <v>2</v>
      </c>
      <c r="B108" s="126" t="s">
        <v>316</v>
      </c>
      <c r="C108" s="126"/>
      <c r="D108" s="127"/>
    </row>
    <row r="109" spans="1:4">
      <c r="A109" s="123">
        <v>3</v>
      </c>
      <c r="B109" s="128" t="s">
        <v>317</v>
      </c>
      <c r="C109" s="129"/>
      <c r="D109" s="130" t="str">
        <f t="shared" ref="D109" si="1">IF(iOC_Purpose="Benchmark","n/a","")</f>
        <v/>
      </c>
    </row>
    <row r="110" spans="1:4">
      <c r="A110" s="123">
        <v>4</v>
      </c>
      <c r="B110" s="149" t="s">
        <v>318</v>
      </c>
      <c r="C110" s="150" t="s">
        <v>319</v>
      </c>
      <c r="D110" s="151" t="str">
        <f t="shared" ref="D110" si="2">IF(iOC_Purpose="Benchmark","n/a","enthalten")</f>
        <v>enthalten</v>
      </c>
    </row>
    <row r="111" spans="1:4">
      <c r="A111" s="123">
        <v>2</v>
      </c>
      <c r="B111" s="126" t="s">
        <v>320</v>
      </c>
      <c r="C111" s="126"/>
      <c r="D111" s="127"/>
    </row>
    <row r="112" spans="1:4">
      <c r="A112" s="123">
        <v>3</v>
      </c>
      <c r="B112" s="128" t="s">
        <v>321</v>
      </c>
      <c r="C112" s="129"/>
      <c r="D112" s="130"/>
    </row>
    <row r="113" spans="1:4" ht="27.6">
      <c r="A113" s="123">
        <v>4</v>
      </c>
      <c r="B113" s="131" t="s">
        <v>322</v>
      </c>
      <c r="C113" s="132"/>
      <c r="D113" s="133"/>
    </row>
    <row r="114" spans="1:4">
      <c r="A114" s="123">
        <v>5</v>
      </c>
      <c r="B114" s="157" t="s">
        <v>323</v>
      </c>
      <c r="C114" s="158"/>
      <c r="D114" s="144" t="s">
        <v>324</v>
      </c>
    </row>
    <row r="115" spans="1:4">
      <c r="A115" s="123">
        <v>4</v>
      </c>
      <c r="B115" s="131" t="s">
        <v>325</v>
      </c>
      <c r="C115" s="132"/>
      <c r="D115" s="133"/>
    </row>
    <row r="116" spans="1:4" ht="27.6">
      <c r="A116" s="123">
        <v>5</v>
      </c>
      <c r="B116" s="157" t="s">
        <v>326</v>
      </c>
      <c r="C116" s="158" t="s">
        <v>327</v>
      </c>
      <c r="D116" s="318" t="s">
        <v>328</v>
      </c>
    </row>
    <row r="117" spans="1:4">
      <c r="A117" s="123">
        <v>4</v>
      </c>
      <c r="B117" s="131" t="s">
        <v>329</v>
      </c>
      <c r="C117" s="138"/>
      <c r="D117" s="133"/>
    </row>
    <row r="118" spans="1:4">
      <c r="A118" s="123">
        <v>5</v>
      </c>
      <c r="B118" s="157" t="s">
        <v>326</v>
      </c>
      <c r="C118" s="158"/>
      <c r="D118" s="318" t="s">
        <v>328</v>
      </c>
    </row>
    <row r="119" spans="1:4">
      <c r="A119" s="123">
        <v>1</v>
      </c>
      <c r="B119" s="124" t="s">
        <v>29</v>
      </c>
      <c r="C119" s="124"/>
      <c r="D119" s="125"/>
    </row>
    <row r="120" spans="1:4">
      <c r="A120" s="123">
        <v>2</v>
      </c>
      <c r="B120" s="126" t="s">
        <v>330</v>
      </c>
      <c r="C120" s="126"/>
      <c r="D120" s="127"/>
    </row>
    <row r="121" spans="1:4">
      <c r="A121" s="123">
        <v>3</v>
      </c>
      <c r="B121" s="128" t="s">
        <v>331</v>
      </c>
      <c r="C121" s="129"/>
      <c r="D121" s="130" t="str">
        <f t="shared" ref="D121" si="3">IF(iOC_Purpose="Benchmark","n/a","")</f>
        <v/>
      </c>
    </row>
    <row r="122" spans="1:4">
      <c r="A122" s="123">
        <v>4</v>
      </c>
      <c r="B122" s="137" t="s">
        <v>332</v>
      </c>
      <c r="C122" s="138"/>
      <c r="D122" s="139" t="s">
        <v>333</v>
      </c>
    </row>
    <row r="123" spans="1:4">
      <c r="A123" s="123">
        <v>4</v>
      </c>
      <c r="B123" s="137" t="s">
        <v>334</v>
      </c>
      <c r="C123" s="138"/>
      <c r="D123" s="139" t="s">
        <v>335</v>
      </c>
    </row>
    <row r="124" spans="1:4">
      <c r="A124" s="123">
        <v>4</v>
      </c>
      <c r="B124" s="137" t="s">
        <v>336</v>
      </c>
      <c r="C124" s="138"/>
      <c r="D124" s="139" t="s">
        <v>337</v>
      </c>
    </row>
    <row r="125" spans="1:4" ht="27.6">
      <c r="A125" s="123">
        <v>4</v>
      </c>
      <c r="B125" s="137" t="s">
        <v>338</v>
      </c>
      <c r="C125" s="138"/>
      <c r="D125" s="139" t="s">
        <v>339</v>
      </c>
    </row>
    <row r="126" spans="1:4" ht="27.6">
      <c r="A126" s="123">
        <v>4</v>
      </c>
      <c r="B126" s="137" t="s">
        <v>340</v>
      </c>
      <c r="C126" s="138"/>
      <c r="D126" s="139" t="s">
        <v>339</v>
      </c>
    </row>
    <row r="127" spans="1:4">
      <c r="A127" s="123">
        <v>1</v>
      </c>
      <c r="B127" s="124" t="s">
        <v>341</v>
      </c>
      <c r="C127" s="124"/>
      <c r="D127" s="162"/>
    </row>
    <row r="128" spans="1:4">
      <c r="A128" s="123">
        <v>2</v>
      </c>
      <c r="B128" s="126" t="s">
        <v>342</v>
      </c>
      <c r="C128" s="126"/>
      <c r="D128" s="163"/>
    </row>
    <row r="129" spans="1:4">
      <c r="A129" s="123">
        <v>3</v>
      </c>
      <c r="B129" s="164" t="s">
        <v>343</v>
      </c>
      <c r="C129" s="165" t="s">
        <v>344</v>
      </c>
      <c r="D129" s="166" t="s">
        <v>58</v>
      </c>
    </row>
    <row r="130" spans="1:4">
      <c r="A130" s="123">
        <v>3</v>
      </c>
      <c r="B130" s="164" t="s">
        <v>345</v>
      </c>
      <c r="C130" s="165" t="s">
        <v>344</v>
      </c>
      <c r="D130" s="166" t="s">
        <v>58</v>
      </c>
    </row>
    <row r="131" spans="1:4">
      <c r="A131" s="123">
        <v>3</v>
      </c>
      <c r="B131" s="164" t="s">
        <v>346</v>
      </c>
      <c r="C131" s="165" t="s">
        <v>344</v>
      </c>
      <c r="D131" s="168" t="s">
        <v>58</v>
      </c>
    </row>
    <row r="132" spans="1:4">
      <c r="A132" s="123">
        <v>3</v>
      </c>
      <c r="B132" s="164" t="s">
        <v>347</v>
      </c>
      <c r="C132" s="165"/>
      <c r="D132" s="168"/>
    </row>
  </sheetData>
  <sheetProtection algorithmName="SHA-512" hashValue="43BDTq/KTsPW39Gyo+Fg5kgvqmWAixiyDt+khmoHtbUo9YkNPLyrVXDhwRKVLlAvQbaeX26C1qHpPDbZlSm88w==" saltValue="zUITodmcOBwXcigGFIXppw==" spinCount="100000" sheet="1" objects="1" scenarios="1"/>
  <dataValidations disablePrompts="1" count="3">
    <dataValidation type="list" allowBlank="1" showInputMessage="1" showErrorMessage="1" sqref="D114">
      <formula1>iOC_Select_Language_Level</formula1>
    </dataValidation>
    <dataValidation type="list" allowBlank="1" showInputMessage="1" showErrorMessage="1" sqref="D119:D121 D25:D26 D64:D65 D71:D72 D77:D78 D111:D113 D115 D9:D10 D75 D108:D109 D127:D128 D32">
      <formula1>"n/a"</formula1>
    </dataValidation>
    <dataValidation type="list" allowBlank="1" showInputMessage="1" showErrorMessage="1" sqref="D72:D76 D65:D70 D79:D107 D11:D24 D109:D110 D26:D63">
      <formula1>iOC_Select</formula1>
    </dataValidation>
  </dataValidations>
  <hyperlinks>
    <hyperlink ref="B1" location="'Services'!A1" display="Back to Service Portfolio"/>
  </hyperlinks>
  <pageMargins left="0.70866141732283472" right="0.70866141732283472" top="0.94488188976377963" bottom="0.74803149606299213" header="0.31496062992125984" footer="0.31496062992125984"/>
  <pageSetup paperSize="9" scale="80" orientation="landscape" r:id="rId1"/>
  <headerFooter>
    <oddHeader>&amp;L&amp;G&amp;C&amp;"Arial,Standard"&amp;10Ausschreibung
TZB-AP-2025&amp;R&amp;"Arial,Standard"&amp;10Beschaffung
Vergabe
01-02-01</oddHeader>
    <oddFooter>&amp;L&amp;"Arial,Standard"&amp;10© BARMER&amp;C&amp;"Arial,Standard"&amp;10Seite &amp;P von &amp;N&amp;R&amp;"Arial,Standard"&amp;10Version 2.0</oddFooter>
  </headerFooter>
  <rowBreaks count="4" manualBreakCount="4">
    <brk id="29" max="16383" man="1"/>
    <brk id="49" max="16383" man="1"/>
    <brk id="70" max="16383" man="1"/>
    <brk id="103"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179"/>
  <sheetViews>
    <sheetView showGridLines="0" zoomScaleNormal="100" workbookViewId="0">
      <pane ySplit="8" topLeftCell="A138" activePane="bottomLeft" state="frozen"/>
      <selection pane="bottomLeft" activeCell="K158" sqref="K158"/>
    </sheetView>
  </sheetViews>
  <sheetFormatPr baseColWidth="10" defaultColWidth="8.69921875" defaultRowHeight="13.8"/>
  <cols>
    <col min="1" max="1" width="3.3984375" style="25" customWidth="1"/>
    <col min="2" max="2" width="44.296875" style="25" customWidth="1"/>
    <col min="3" max="3" width="58" style="25" bestFit="1" customWidth="1"/>
    <col min="4" max="4" width="22" style="25" bestFit="1" customWidth="1"/>
    <col min="5" max="16384" width="8.69921875" style="25"/>
  </cols>
  <sheetData>
    <row r="1" spans="1:4">
      <c r="A1" s="106"/>
      <c r="B1" s="107" t="s">
        <v>192</v>
      </c>
      <c r="C1" s="108"/>
      <c r="D1" s="109"/>
    </row>
    <row r="2" spans="1:4">
      <c r="A2" s="110"/>
      <c r="B2" s="111" t="s">
        <v>193</v>
      </c>
      <c r="C2" s="112" t="s">
        <v>84</v>
      </c>
      <c r="D2" s="113"/>
    </row>
    <row r="3" spans="1:4">
      <c r="A3" s="110"/>
      <c r="B3" s="111" t="s">
        <v>194</v>
      </c>
      <c r="C3" s="112" t="s">
        <v>85</v>
      </c>
      <c r="D3" s="113"/>
    </row>
    <row r="4" spans="1:4">
      <c r="A4" s="110"/>
      <c r="B4" s="111" t="s">
        <v>195</v>
      </c>
      <c r="C4" s="112" t="s">
        <v>86</v>
      </c>
      <c r="D4" s="113"/>
    </row>
    <row r="5" spans="1:4">
      <c r="A5" s="114"/>
      <c r="B5" s="115"/>
      <c r="C5" s="115"/>
      <c r="D5" s="116"/>
    </row>
    <row r="6" spans="1:4">
      <c r="A6" s="117"/>
      <c r="B6" s="111" t="s">
        <v>197</v>
      </c>
      <c r="C6" s="111"/>
      <c r="D6" s="118" t="s">
        <v>88</v>
      </c>
    </row>
    <row r="7" spans="1:4">
      <c r="A7" s="117"/>
      <c r="B7" s="111" t="s">
        <v>198</v>
      </c>
      <c r="C7" s="111"/>
      <c r="D7" s="118" t="s">
        <v>348</v>
      </c>
    </row>
    <row r="8" spans="1:4">
      <c r="A8" s="119"/>
      <c r="B8" s="120" t="s">
        <v>201</v>
      </c>
      <c r="C8" s="121" t="str">
        <f>IF(iOC_LANG_DE,"Anmerkung","Comment")</f>
        <v>Anmerkung</v>
      </c>
      <c r="D8" s="122" t="s">
        <v>202</v>
      </c>
    </row>
    <row r="9" spans="1:4">
      <c r="A9" s="123">
        <v>1</v>
      </c>
      <c r="B9" s="124" t="s">
        <v>23</v>
      </c>
      <c r="C9" s="124"/>
      <c r="D9" s="125"/>
    </row>
    <row r="10" spans="1:4">
      <c r="A10" s="123">
        <v>2</v>
      </c>
      <c r="B10" s="126" t="s">
        <v>203</v>
      </c>
      <c r="C10" s="126"/>
      <c r="D10" s="127"/>
    </row>
    <row r="11" spans="1:4">
      <c r="A11" s="123">
        <v>3</v>
      </c>
      <c r="B11" s="128" t="s">
        <v>349</v>
      </c>
      <c r="C11" s="129"/>
      <c r="D11" s="130"/>
    </row>
    <row r="12" spans="1:4">
      <c r="A12" s="123">
        <v>4</v>
      </c>
      <c r="B12" s="131" t="s">
        <v>350</v>
      </c>
      <c r="C12" s="132"/>
      <c r="D12" s="133"/>
    </row>
    <row r="13" spans="1:4">
      <c r="A13" s="123">
        <v>5</v>
      </c>
      <c r="B13" s="134" t="s">
        <v>351</v>
      </c>
      <c r="C13" s="135"/>
      <c r="D13" s="136" t="s">
        <v>60</v>
      </c>
    </row>
    <row r="14" spans="1:4">
      <c r="A14" s="123">
        <v>5</v>
      </c>
      <c r="B14" s="134" t="s">
        <v>352</v>
      </c>
      <c r="C14" s="135"/>
      <c r="D14" s="136" t="s">
        <v>60</v>
      </c>
    </row>
    <row r="15" spans="1:4">
      <c r="A15" s="123">
        <v>3</v>
      </c>
      <c r="B15" s="128" t="s">
        <v>353</v>
      </c>
      <c r="C15" s="129"/>
      <c r="D15" s="130"/>
    </row>
    <row r="16" spans="1:4">
      <c r="A16" s="123">
        <v>4</v>
      </c>
      <c r="B16" s="131" t="s">
        <v>354</v>
      </c>
      <c r="C16" s="132"/>
      <c r="D16" s="133"/>
    </row>
    <row r="17" spans="1:4">
      <c r="A17" s="123">
        <v>5</v>
      </c>
      <c r="B17" s="134" t="s">
        <v>355</v>
      </c>
      <c r="C17" s="135"/>
      <c r="D17" s="136" t="s">
        <v>60</v>
      </c>
    </row>
    <row r="18" spans="1:4">
      <c r="A18" s="123">
        <v>5</v>
      </c>
      <c r="B18" s="134" t="s">
        <v>356</v>
      </c>
      <c r="C18" s="135"/>
      <c r="D18" s="136" t="s">
        <v>62</v>
      </c>
    </row>
    <row r="19" spans="1:4">
      <c r="A19" s="123">
        <v>3</v>
      </c>
      <c r="B19" s="128" t="s">
        <v>357</v>
      </c>
      <c r="C19" s="129"/>
      <c r="D19" s="130"/>
    </row>
    <row r="20" spans="1:4">
      <c r="A20" s="123">
        <v>4</v>
      </c>
      <c r="B20" s="131" t="s">
        <v>358</v>
      </c>
      <c r="C20" s="132"/>
      <c r="D20" s="133"/>
    </row>
    <row r="21" spans="1:4">
      <c r="A21" s="123">
        <v>5</v>
      </c>
      <c r="B21" s="134" t="s">
        <v>359</v>
      </c>
      <c r="C21" s="135"/>
      <c r="D21" s="136" t="s">
        <v>60</v>
      </c>
    </row>
    <row r="22" spans="1:4">
      <c r="A22" s="123">
        <v>5</v>
      </c>
      <c r="B22" s="134" t="s">
        <v>360</v>
      </c>
      <c r="C22" s="135"/>
      <c r="D22" s="136" t="s">
        <v>62</v>
      </c>
    </row>
    <row r="23" spans="1:4">
      <c r="A23" s="123">
        <v>5</v>
      </c>
      <c r="B23" s="134" t="s">
        <v>361</v>
      </c>
      <c r="C23" s="135"/>
      <c r="D23" s="136" t="s">
        <v>62</v>
      </c>
    </row>
    <row r="24" spans="1:4">
      <c r="A24" s="123">
        <v>4</v>
      </c>
      <c r="B24" s="131" t="s">
        <v>362</v>
      </c>
      <c r="C24" s="133"/>
      <c r="D24" s="133"/>
    </row>
    <row r="25" spans="1:4">
      <c r="A25" s="123">
        <v>5</v>
      </c>
      <c r="B25" s="134" t="s">
        <v>363</v>
      </c>
      <c r="C25" s="135" t="s">
        <v>364</v>
      </c>
      <c r="D25" s="136" t="s">
        <v>60</v>
      </c>
    </row>
    <row r="26" spans="1:4">
      <c r="A26" s="123">
        <v>5</v>
      </c>
      <c r="B26" s="134" t="s">
        <v>365</v>
      </c>
      <c r="C26" s="135" t="s">
        <v>366</v>
      </c>
      <c r="D26" s="136" t="s">
        <v>62</v>
      </c>
    </row>
    <row r="27" spans="1:4">
      <c r="A27" s="123">
        <v>5</v>
      </c>
      <c r="B27" s="134" t="s">
        <v>367</v>
      </c>
      <c r="C27" s="135"/>
      <c r="D27" s="136" t="s">
        <v>62</v>
      </c>
    </row>
    <row r="28" spans="1:4">
      <c r="A28" s="123">
        <v>5</v>
      </c>
      <c r="B28" s="134" t="s">
        <v>368</v>
      </c>
      <c r="C28" s="135" t="s">
        <v>369</v>
      </c>
      <c r="D28" s="136" t="s">
        <v>60</v>
      </c>
    </row>
    <row r="29" spans="1:4">
      <c r="A29" s="123">
        <v>4</v>
      </c>
      <c r="B29" s="131" t="s">
        <v>370</v>
      </c>
      <c r="C29" s="132"/>
      <c r="D29" s="133"/>
    </row>
    <row r="30" spans="1:4">
      <c r="A30" s="123">
        <v>5</v>
      </c>
      <c r="B30" s="134" t="s">
        <v>371</v>
      </c>
      <c r="C30" s="135"/>
      <c r="D30" s="136" t="s">
        <v>60</v>
      </c>
    </row>
    <row r="31" spans="1:4">
      <c r="A31" s="123">
        <v>5</v>
      </c>
      <c r="B31" s="134" t="s">
        <v>372</v>
      </c>
      <c r="C31" s="135"/>
      <c r="D31" s="136" t="s">
        <v>60</v>
      </c>
    </row>
    <row r="32" spans="1:4">
      <c r="A32" s="123">
        <v>5</v>
      </c>
      <c r="B32" s="134" t="s">
        <v>373</v>
      </c>
      <c r="C32" s="135"/>
      <c r="D32" s="136" t="s">
        <v>60</v>
      </c>
    </row>
    <row r="33" spans="1:4">
      <c r="A33" s="123">
        <v>5</v>
      </c>
      <c r="B33" s="134" t="s">
        <v>374</v>
      </c>
      <c r="C33" s="135"/>
      <c r="D33" s="136" t="s">
        <v>60</v>
      </c>
    </row>
    <row r="34" spans="1:4">
      <c r="A34" s="123">
        <v>5</v>
      </c>
      <c r="B34" s="134" t="s">
        <v>375</v>
      </c>
      <c r="C34" s="135"/>
      <c r="D34" s="136" t="s">
        <v>60</v>
      </c>
    </row>
    <row r="35" spans="1:4" ht="27.6">
      <c r="A35" s="123">
        <v>5</v>
      </c>
      <c r="B35" s="134" t="s">
        <v>376</v>
      </c>
      <c r="C35" s="135" t="s">
        <v>377</v>
      </c>
      <c r="D35" s="136" t="s">
        <v>60</v>
      </c>
    </row>
    <row r="36" spans="1:4">
      <c r="A36" s="123">
        <v>3</v>
      </c>
      <c r="B36" s="128" t="s">
        <v>378</v>
      </c>
      <c r="C36" s="129"/>
      <c r="D36" s="130"/>
    </row>
    <row r="37" spans="1:4">
      <c r="A37" s="123">
        <v>4</v>
      </c>
      <c r="B37" s="137" t="s">
        <v>379</v>
      </c>
      <c r="C37" s="138" t="s">
        <v>380</v>
      </c>
      <c r="D37" s="139" t="s">
        <v>60</v>
      </c>
    </row>
    <row r="38" spans="1:4">
      <c r="A38" s="123">
        <v>4</v>
      </c>
      <c r="B38" s="137" t="s">
        <v>381</v>
      </c>
      <c r="C38" s="138"/>
      <c r="D38" s="139" t="s">
        <v>62</v>
      </c>
    </row>
    <row r="39" spans="1:4">
      <c r="A39" s="123">
        <v>2</v>
      </c>
      <c r="B39" s="126" t="s">
        <v>228</v>
      </c>
      <c r="C39" s="126"/>
      <c r="D39" s="127"/>
    </row>
    <row r="40" spans="1:4">
      <c r="A40" s="123">
        <v>3</v>
      </c>
      <c r="B40" s="128" t="s">
        <v>382</v>
      </c>
      <c r="C40" s="140" t="s">
        <v>383</v>
      </c>
      <c r="D40" s="130"/>
    </row>
    <row r="41" spans="1:4">
      <c r="A41" s="123">
        <v>4</v>
      </c>
      <c r="B41" s="137" t="s">
        <v>384</v>
      </c>
      <c r="C41" s="138"/>
      <c r="D41" s="139" t="s">
        <v>62</v>
      </c>
    </row>
    <row r="42" spans="1:4">
      <c r="A42" s="123">
        <v>4</v>
      </c>
      <c r="B42" s="137" t="s">
        <v>385</v>
      </c>
      <c r="C42" s="138"/>
      <c r="D42" s="139" t="s">
        <v>58</v>
      </c>
    </row>
    <row r="43" spans="1:4">
      <c r="A43" s="123">
        <v>4</v>
      </c>
      <c r="B43" s="137" t="s">
        <v>386</v>
      </c>
      <c r="C43" s="138"/>
      <c r="D43" s="139" t="s">
        <v>58</v>
      </c>
    </row>
    <row r="44" spans="1:4">
      <c r="A44" s="123">
        <v>4</v>
      </c>
      <c r="B44" s="137" t="s">
        <v>387</v>
      </c>
      <c r="C44" s="138"/>
      <c r="D44" s="139" t="s">
        <v>62</v>
      </c>
    </row>
    <row r="45" spans="1:4">
      <c r="A45" s="123">
        <v>4</v>
      </c>
      <c r="B45" s="137" t="s">
        <v>388</v>
      </c>
      <c r="C45" s="138"/>
      <c r="D45" s="139" t="s">
        <v>58</v>
      </c>
    </row>
    <row r="46" spans="1:4">
      <c r="A46" s="123">
        <v>4</v>
      </c>
      <c r="B46" s="137" t="s">
        <v>389</v>
      </c>
      <c r="C46" s="138"/>
      <c r="D46" s="139" t="s">
        <v>62</v>
      </c>
    </row>
    <row r="47" spans="1:4">
      <c r="A47" s="123">
        <v>4</v>
      </c>
      <c r="B47" s="137" t="s">
        <v>390</v>
      </c>
      <c r="C47" s="138"/>
      <c r="D47" s="139" t="s">
        <v>62</v>
      </c>
    </row>
    <row r="48" spans="1:4">
      <c r="A48" s="123">
        <v>4</v>
      </c>
      <c r="B48" s="137" t="s">
        <v>391</v>
      </c>
      <c r="C48" s="138"/>
      <c r="D48" s="139" t="s">
        <v>62</v>
      </c>
    </row>
    <row r="49" spans="1:4">
      <c r="A49" s="123">
        <v>3</v>
      </c>
      <c r="B49" s="128" t="s">
        <v>229</v>
      </c>
      <c r="C49" s="129"/>
      <c r="D49" s="130"/>
    </row>
    <row r="50" spans="1:4">
      <c r="A50" s="123">
        <v>4</v>
      </c>
      <c r="B50" s="131" t="s">
        <v>230</v>
      </c>
      <c r="C50" s="138" t="s">
        <v>383</v>
      </c>
      <c r="D50" s="133"/>
    </row>
    <row r="51" spans="1:4">
      <c r="A51" s="123">
        <v>5</v>
      </c>
      <c r="B51" s="134" t="s">
        <v>392</v>
      </c>
      <c r="C51" s="135"/>
      <c r="D51" s="136" t="s">
        <v>62</v>
      </c>
    </row>
    <row r="52" spans="1:4">
      <c r="A52" s="123">
        <v>5</v>
      </c>
      <c r="B52" s="134" t="s">
        <v>393</v>
      </c>
      <c r="C52" s="135"/>
      <c r="D52" s="136" t="s">
        <v>60</v>
      </c>
    </row>
    <row r="53" spans="1:4">
      <c r="A53" s="123">
        <v>5</v>
      </c>
      <c r="B53" s="134" t="s">
        <v>394</v>
      </c>
      <c r="C53" s="135"/>
      <c r="D53" s="136" t="s">
        <v>60</v>
      </c>
    </row>
    <row r="54" spans="1:4">
      <c r="A54" s="123">
        <v>5</v>
      </c>
      <c r="B54" s="134" t="s">
        <v>395</v>
      </c>
      <c r="C54" s="135"/>
      <c r="D54" s="136" t="s">
        <v>60</v>
      </c>
    </row>
    <row r="55" spans="1:4">
      <c r="A55" s="123">
        <v>4</v>
      </c>
      <c r="B55" s="131" t="s">
        <v>234</v>
      </c>
      <c r="C55" s="138" t="s">
        <v>383</v>
      </c>
      <c r="D55" s="133" t="s">
        <v>62</v>
      </c>
    </row>
    <row r="56" spans="1:4" ht="27.6">
      <c r="A56" s="123">
        <v>5</v>
      </c>
      <c r="B56" s="134" t="s">
        <v>396</v>
      </c>
      <c r="C56" s="135"/>
      <c r="D56" s="136" t="s">
        <v>62</v>
      </c>
    </row>
    <row r="57" spans="1:4">
      <c r="A57" s="123">
        <v>5</v>
      </c>
      <c r="B57" s="134" t="s">
        <v>235</v>
      </c>
      <c r="C57" s="135"/>
      <c r="D57" s="136" t="s">
        <v>62</v>
      </c>
    </row>
    <row r="58" spans="1:4">
      <c r="A58" s="123">
        <v>3</v>
      </c>
      <c r="B58" s="128" t="s">
        <v>397</v>
      </c>
      <c r="C58" s="129"/>
      <c r="D58" s="130"/>
    </row>
    <row r="59" spans="1:4" ht="27.6">
      <c r="A59" s="123">
        <v>4</v>
      </c>
      <c r="B59" s="137" t="s">
        <v>398</v>
      </c>
      <c r="C59" s="138"/>
      <c r="D59" s="139" t="s">
        <v>60</v>
      </c>
    </row>
    <row r="60" spans="1:4">
      <c r="A60" s="123">
        <v>3</v>
      </c>
      <c r="B60" s="128" t="s">
        <v>236</v>
      </c>
      <c r="C60" s="141" t="s">
        <v>399</v>
      </c>
      <c r="D60" s="141" t="s">
        <v>399</v>
      </c>
    </row>
    <row r="61" spans="1:4">
      <c r="A61" s="123">
        <v>4</v>
      </c>
      <c r="B61" s="131" t="s">
        <v>238</v>
      </c>
      <c r="C61" s="142" t="s">
        <v>399</v>
      </c>
      <c r="D61" s="139" t="s">
        <v>60</v>
      </c>
    </row>
    <row r="62" spans="1:4">
      <c r="A62" s="123">
        <v>4</v>
      </c>
      <c r="B62" s="131" t="s">
        <v>239</v>
      </c>
      <c r="C62" s="138" t="s">
        <v>383</v>
      </c>
      <c r="D62" s="139"/>
    </row>
    <row r="63" spans="1:4" ht="41.4">
      <c r="A63" s="123">
        <v>5</v>
      </c>
      <c r="B63" s="134" t="s">
        <v>241</v>
      </c>
      <c r="C63" s="143"/>
      <c r="D63" s="144" t="s">
        <v>60</v>
      </c>
    </row>
    <row r="64" spans="1:4" ht="27.6">
      <c r="A64" s="123">
        <v>5</v>
      </c>
      <c r="B64" s="134" t="s">
        <v>242</v>
      </c>
      <c r="C64" s="143" t="s">
        <v>399</v>
      </c>
      <c r="D64" s="144" t="s">
        <v>60</v>
      </c>
    </row>
    <row r="65" spans="1:4" ht="41.4">
      <c r="A65" s="123">
        <v>5</v>
      </c>
      <c r="B65" s="134" t="s">
        <v>243</v>
      </c>
      <c r="C65" s="143" t="s">
        <v>399</v>
      </c>
      <c r="D65" s="144" t="s">
        <v>60</v>
      </c>
    </row>
    <row r="66" spans="1:4">
      <c r="A66" s="123">
        <v>4</v>
      </c>
      <c r="B66" s="131" t="s">
        <v>244</v>
      </c>
      <c r="C66" s="138" t="s">
        <v>383</v>
      </c>
      <c r="D66" s="139"/>
    </row>
    <row r="67" spans="1:4" ht="27.6">
      <c r="A67" s="123">
        <v>5</v>
      </c>
      <c r="B67" s="134" t="s">
        <v>245</v>
      </c>
      <c r="C67" s="143" t="s">
        <v>399</v>
      </c>
      <c r="D67" s="144" t="s">
        <v>60</v>
      </c>
    </row>
    <row r="68" spans="1:4" ht="27.6">
      <c r="A68" s="123">
        <v>5</v>
      </c>
      <c r="B68" s="134" t="s">
        <v>246</v>
      </c>
      <c r="C68" s="143" t="s">
        <v>399</v>
      </c>
      <c r="D68" s="144" t="s">
        <v>60</v>
      </c>
    </row>
    <row r="69" spans="1:4">
      <c r="A69" s="123">
        <v>5</v>
      </c>
      <c r="B69" s="134" t="s">
        <v>247</v>
      </c>
      <c r="C69" s="143" t="s">
        <v>399</v>
      </c>
      <c r="D69" s="144" t="s">
        <v>60</v>
      </c>
    </row>
    <row r="70" spans="1:4" ht="41.4">
      <c r="A70" s="123">
        <v>5</v>
      </c>
      <c r="B70" s="134" t="s">
        <v>248</v>
      </c>
      <c r="C70" s="143" t="s">
        <v>399</v>
      </c>
      <c r="D70" s="144" t="s">
        <v>60</v>
      </c>
    </row>
    <row r="71" spans="1:4" ht="27.6">
      <c r="A71" s="123">
        <v>5</v>
      </c>
      <c r="B71" s="134" t="s">
        <v>249</v>
      </c>
      <c r="C71" s="143" t="s">
        <v>399</v>
      </c>
      <c r="D71" s="144" t="s">
        <v>60</v>
      </c>
    </row>
    <row r="72" spans="1:4" ht="27.6">
      <c r="A72" s="123">
        <v>5</v>
      </c>
      <c r="B72" s="134" t="s">
        <v>250</v>
      </c>
      <c r="C72" s="143" t="s">
        <v>399</v>
      </c>
      <c r="D72" s="144" t="s">
        <v>60</v>
      </c>
    </row>
    <row r="73" spans="1:4">
      <c r="A73" s="123">
        <v>4</v>
      </c>
      <c r="B73" s="131" t="s">
        <v>251</v>
      </c>
      <c r="C73" s="138" t="s">
        <v>383</v>
      </c>
      <c r="D73" s="139"/>
    </row>
    <row r="74" spans="1:4">
      <c r="A74" s="123">
        <v>5</v>
      </c>
      <c r="B74" s="134" t="s">
        <v>252</v>
      </c>
      <c r="C74" s="143" t="s">
        <v>399</v>
      </c>
      <c r="D74" s="144" t="s">
        <v>60</v>
      </c>
    </row>
    <row r="75" spans="1:4" ht="27.6">
      <c r="A75" s="123">
        <v>5</v>
      </c>
      <c r="B75" s="134" t="s">
        <v>253</v>
      </c>
      <c r="C75" s="143" t="s">
        <v>399</v>
      </c>
      <c r="D75" s="144" t="s">
        <v>60</v>
      </c>
    </row>
    <row r="76" spans="1:4" ht="27.6">
      <c r="A76" s="123">
        <v>5</v>
      </c>
      <c r="B76" s="134" t="s">
        <v>254</v>
      </c>
      <c r="C76" s="143" t="s">
        <v>399</v>
      </c>
      <c r="D76" s="144" t="s">
        <v>60</v>
      </c>
    </row>
    <row r="77" spans="1:4" ht="55.2">
      <c r="A77" s="123">
        <v>5</v>
      </c>
      <c r="B77" s="134" t="s">
        <v>255</v>
      </c>
      <c r="C77" s="143" t="s">
        <v>399</v>
      </c>
      <c r="D77" s="144" t="s">
        <v>60</v>
      </c>
    </row>
    <row r="78" spans="1:4">
      <c r="A78" s="123">
        <v>4</v>
      </c>
      <c r="B78" s="131" t="s">
        <v>256</v>
      </c>
      <c r="C78" s="138" t="s">
        <v>383</v>
      </c>
      <c r="D78" s="139"/>
    </row>
    <row r="79" spans="1:4" ht="69">
      <c r="A79" s="123">
        <v>5</v>
      </c>
      <c r="B79" s="134" t="s">
        <v>257</v>
      </c>
      <c r="C79" s="145" t="s">
        <v>399</v>
      </c>
      <c r="D79" s="144" t="s">
        <v>60</v>
      </c>
    </row>
    <row r="80" spans="1:4" ht="41.4">
      <c r="A80" s="123">
        <v>5</v>
      </c>
      <c r="B80" s="134" t="s">
        <v>258</v>
      </c>
      <c r="C80" s="145" t="s">
        <v>399</v>
      </c>
      <c r="D80" s="144" t="s">
        <v>60</v>
      </c>
    </row>
    <row r="81" spans="1:4">
      <c r="A81" s="123">
        <v>4</v>
      </c>
      <c r="B81" s="131" t="s">
        <v>259</v>
      </c>
      <c r="C81" s="138" t="s">
        <v>383</v>
      </c>
      <c r="D81" s="139"/>
    </row>
    <row r="82" spans="1:4" ht="41.4">
      <c r="A82" s="123">
        <v>5</v>
      </c>
      <c r="B82" s="146" t="s">
        <v>400</v>
      </c>
      <c r="C82" s="145" t="s">
        <v>399</v>
      </c>
      <c r="D82" s="144" t="s">
        <v>60</v>
      </c>
    </row>
    <row r="83" spans="1:4" ht="27.6">
      <c r="A83" s="123">
        <v>5</v>
      </c>
      <c r="B83" s="134" t="s">
        <v>261</v>
      </c>
      <c r="C83" s="145" t="s">
        <v>399</v>
      </c>
      <c r="D83" s="144" t="s">
        <v>60</v>
      </c>
    </row>
    <row r="84" spans="1:4" ht="27.6">
      <c r="A84" s="123">
        <v>5</v>
      </c>
      <c r="B84" s="134" t="s">
        <v>262</v>
      </c>
      <c r="C84" s="145" t="s">
        <v>399</v>
      </c>
      <c r="D84" s="144" t="s">
        <v>60</v>
      </c>
    </row>
    <row r="85" spans="1:4" ht="27.6">
      <c r="A85" s="123">
        <v>5</v>
      </c>
      <c r="B85" s="134" t="s">
        <v>263</v>
      </c>
      <c r="C85" s="145" t="s">
        <v>399</v>
      </c>
      <c r="D85" s="144" t="s">
        <v>60</v>
      </c>
    </row>
    <row r="86" spans="1:4" ht="27.6">
      <c r="A86" s="123">
        <v>5</v>
      </c>
      <c r="B86" s="134" t="s">
        <v>264</v>
      </c>
      <c r="C86" s="145" t="s">
        <v>399</v>
      </c>
      <c r="D86" s="144" t="s">
        <v>60</v>
      </c>
    </row>
    <row r="87" spans="1:4" ht="41.4">
      <c r="A87" s="123">
        <v>5</v>
      </c>
      <c r="B87" s="134" t="s">
        <v>265</v>
      </c>
      <c r="C87" s="145" t="s">
        <v>399</v>
      </c>
      <c r="D87" s="144" t="s">
        <v>60</v>
      </c>
    </row>
    <row r="88" spans="1:4">
      <c r="A88" s="123">
        <v>4</v>
      </c>
      <c r="B88" s="147" t="s">
        <v>266</v>
      </c>
      <c r="C88" s="138" t="s">
        <v>383</v>
      </c>
      <c r="D88" s="139"/>
    </row>
    <row r="89" spans="1:4" ht="55.2">
      <c r="A89" s="123">
        <v>5</v>
      </c>
      <c r="B89" s="134" t="s">
        <v>401</v>
      </c>
      <c r="C89" s="145" t="s">
        <v>399</v>
      </c>
      <c r="D89" s="144" t="s">
        <v>60</v>
      </c>
    </row>
    <row r="90" spans="1:4">
      <c r="A90" s="123">
        <v>2</v>
      </c>
      <c r="B90" s="126" t="s">
        <v>271</v>
      </c>
      <c r="C90" s="126"/>
      <c r="D90" s="127"/>
    </row>
    <row r="91" spans="1:4">
      <c r="A91" s="123">
        <v>3</v>
      </c>
      <c r="B91" s="128" t="s">
        <v>272</v>
      </c>
      <c r="C91" s="129"/>
      <c r="D91" s="130"/>
    </row>
    <row r="92" spans="1:4" ht="27.6">
      <c r="A92" s="123">
        <v>4</v>
      </c>
      <c r="B92" s="137" t="s">
        <v>273</v>
      </c>
      <c r="C92" s="138"/>
      <c r="D92" s="139" t="s">
        <v>60</v>
      </c>
    </row>
    <row r="93" spans="1:4">
      <c r="A93" s="123">
        <v>4</v>
      </c>
      <c r="B93" s="137" t="s">
        <v>402</v>
      </c>
      <c r="C93" s="138"/>
      <c r="D93" s="139" t="s">
        <v>60</v>
      </c>
    </row>
    <row r="94" spans="1:4">
      <c r="A94" s="123">
        <v>4</v>
      </c>
      <c r="B94" s="148" t="s">
        <v>275</v>
      </c>
      <c r="C94" s="138"/>
      <c r="D94" s="139" t="s">
        <v>60</v>
      </c>
    </row>
    <row r="95" spans="1:4">
      <c r="A95" s="123">
        <v>4</v>
      </c>
      <c r="B95" s="137" t="s">
        <v>403</v>
      </c>
      <c r="C95" s="138"/>
      <c r="D95" s="139" t="s">
        <v>60</v>
      </c>
    </row>
    <row r="96" spans="1:4">
      <c r="A96" s="123">
        <v>4</v>
      </c>
      <c r="B96" s="137" t="s">
        <v>276</v>
      </c>
      <c r="C96" s="138"/>
      <c r="D96" s="139" t="s">
        <v>60</v>
      </c>
    </row>
    <row r="97" spans="1:4">
      <c r="A97" s="123">
        <v>1</v>
      </c>
      <c r="B97" s="124" t="s">
        <v>26</v>
      </c>
      <c r="C97" s="124"/>
      <c r="D97" s="125"/>
    </row>
    <row r="98" spans="1:4">
      <c r="A98" s="123">
        <v>2</v>
      </c>
      <c r="B98" s="126" t="s">
        <v>285</v>
      </c>
      <c r="C98" s="126" t="s">
        <v>404</v>
      </c>
      <c r="D98" s="127"/>
    </row>
    <row r="99" spans="1:4">
      <c r="A99" s="123">
        <v>3</v>
      </c>
      <c r="B99" s="128" t="s">
        <v>287</v>
      </c>
      <c r="C99" s="129"/>
      <c r="D99" s="130"/>
    </row>
    <row r="100" spans="1:4">
      <c r="A100" s="123">
        <v>4</v>
      </c>
      <c r="B100" s="149" t="s">
        <v>288</v>
      </c>
      <c r="C100" s="150"/>
      <c r="D100" s="151" t="s">
        <v>60</v>
      </c>
    </row>
    <row r="101" spans="1:4">
      <c r="A101" s="123">
        <v>4</v>
      </c>
      <c r="B101" s="149" t="s">
        <v>289</v>
      </c>
      <c r="C101" s="150"/>
      <c r="D101" s="151" t="s">
        <v>60</v>
      </c>
    </row>
    <row r="102" spans="1:4">
      <c r="A102" s="123">
        <v>4</v>
      </c>
      <c r="B102" s="149" t="s">
        <v>290</v>
      </c>
      <c r="C102" s="150"/>
      <c r="D102" s="151" t="s">
        <v>60</v>
      </c>
    </row>
    <row r="103" spans="1:4">
      <c r="A103" s="123">
        <v>4</v>
      </c>
      <c r="B103" s="149" t="s">
        <v>291</v>
      </c>
      <c r="C103" s="150"/>
      <c r="D103" s="151" t="s">
        <v>60</v>
      </c>
    </row>
    <row r="104" spans="1:4">
      <c r="A104" s="123">
        <v>4</v>
      </c>
      <c r="B104" s="149" t="s">
        <v>292</v>
      </c>
      <c r="C104" s="150"/>
      <c r="D104" s="151" t="s">
        <v>60</v>
      </c>
    </row>
    <row r="105" spans="1:4">
      <c r="A105" s="123">
        <v>4</v>
      </c>
      <c r="B105" s="149" t="s">
        <v>293</v>
      </c>
      <c r="C105" s="150"/>
      <c r="D105" s="151" t="s">
        <v>60</v>
      </c>
    </row>
    <row r="106" spans="1:4">
      <c r="A106" s="123">
        <v>3</v>
      </c>
      <c r="B106" s="128" t="s">
        <v>294</v>
      </c>
      <c r="C106" s="129"/>
      <c r="D106" s="130"/>
    </row>
    <row r="107" spans="1:4">
      <c r="A107" s="123">
        <v>4</v>
      </c>
      <c r="B107" s="149" t="s">
        <v>295</v>
      </c>
      <c r="C107" s="150"/>
      <c r="D107" s="151" t="s">
        <v>60</v>
      </c>
    </row>
    <row r="108" spans="1:4">
      <c r="A108" s="123">
        <v>4</v>
      </c>
      <c r="B108" s="149" t="s">
        <v>405</v>
      </c>
      <c r="C108" s="150"/>
      <c r="D108" s="151" t="s">
        <v>60</v>
      </c>
    </row>
    <row r="109" spans="1:4">
      <c r="A109" s="123">
        <v>4</v>
      </c>
      <c r="B109" s="149" t="s">
        <v>406</v>
      </c>
      <c r="C109" s="150"/>
      <c r="D109" s="151" t="s">
        <v>60</v>
      </c>
    </row>
    <row r="110" spans="1:4" ht="27.6">
      <c r="A110" s="123">
        <v>4</v>
      </c>
      <c r="B110" s="149" t="s">
        <v>407</v>
      </c>
      <c r="C110" s="150"/>
      <c r="D110" s="151" t="s">
        <v>60</v>
      </c>
    </row>
    <row r="111" spans="1:4">
      <c r="A111" s="123">
        <v>4</v>
      </c>
      <c r="B111" s="149" t="s">
        <v>298</v>
      </c>
      <c r="C111" s="150"/>
      <c r="D111" s="151" t="s">
        <v>60</v>
      </c>
    </row>
    <row r="112" spans="1:4">
      <c r="A112" s="123">
        <v>4</v>
      </c>
      <c r="B112" s="149" t="s">
        <v>301</v>
      </c>
      <c r="C112" s="150"/>
      <c r="D112" s="151" t="s">
        <v>60</v>
      </c>
    </row>
    <row r="113" spans="1:4">
      <c r="A113" s="123">
        <v>3</v>
      </c>
      <c r="B113" s="128" t="s">
        <v>302</v>
      </c>
      <c r="C113" s="129"/>
      <c r="D113" s="130"/>
    </row>
    <row r="114" spans="1:4">
      <c r="A114" s="123">
        <v>4</v>
      </c>
      <c r="B114" s="149" t="s">
        <v>303</v>
      </c>
      <c r="C114" s="150"/>
      <c r="D114" s="151" t="s">
        <v>60</v>
      </c>
    </row>
    <row r="115" spans="1:4">
      <c r="A115" s="123">
        <v>4</v>
      </c>
      <c r="B115" s="149" t="s">
        <v>408</v>
      </c>
      <c r="C115" s="150"/>
      <c r="D115" s="151" t="s">
        <v>60</v>
      </c>
    </row>
    <row r="116" spans="1:4">
      <c r="A116" s="123">
        <v>4</v>
      </c>
      <c r="B116" s="149" t="s">
        <v>409</v>
      </c>
      <c r="C116" s="150"/>
      <c r="D116" s="151" t="s">
        <v>60</v>
      </c>
    </row>
    <row r="117" spans="1:4">
      <c r="A117" s="123">
        <v>4</v>
      </c>
      <c r="B117" s="149" t="s">
        <v>305</v>
      </c>
      <c r="C117" s="150"/>
      <c r="D117" s="151" t="s">
        <v>60</v>
      </c>
    </row>
    <row r="118" spans="1:4">
      <c r="A118" s="123">
        <v>4</v>
      </c>
      <c r="B118" s="149" t="s">
        <v>306</v>
      </c>
      <c r="C118" s="150"/>
      <c r="D118" s="151" t="s">
        <v>60</v>
      </c>
    </row>
    <row r="119" spans="1:4">
      <c r="A119" s="123">
        <v>4</v>
      </c>
      <c r="B119" s="149" t="s">
        <v>307</v>
      </c>
      <c r="C119" s="150"/>
      <c r="D119" s="151" t="s">
        <v>60</v>
      </c>
    </row>
    <row r="120" spans="1:4">
      <c r="A120" s="123">
        <v>4</v>
      </c>
      <c r="B120" s="149" t="s">
        <v>308</v>
      </c>
      <c r="C120" s="150"/>
      <c r="D120" s="151" t="s">
        <v>62</v>
      </c>
    </row>
    <row r="121" spans="1:4">
      <c r="A121" s="123">
        <v>4</v>
      </c>
      <c r="B121" s="149" t="s">
        <v>310</v>
      </c>
      <c r="C121" s="150"/>
      <c r="D121" s="151" t="s">
        <v>60</v>
      </c>
    </row>
    <row r="122" spans="1:4">
      <c r="A122" s="123">
        <v>4</v>
      </c>
      <c r="B122" s="149" t="s">
        <v>311</v>
      </c>
      <c r="C122" s="150"/>
      <c r="D122" s="151" t="s">
        <v>60</v>
      </c>
    </row>
    <row r="123" spans="1:4">
      <c r="A123" s="123">
        <v>4</v>
      </c>
      <c r="B123" s="149" t="s">
        <v>410</v>
      </c>
      <c r="C123" s="150"/>
      <c r="D123" s="151" t="s">
        <v>60</v>
      </c>
    </row>
    <row r="124" spans="1:4">
      <c r="A124" s="123">
        <v>3</v>
      </c>
      <c r="B124" s="128" t="s">
        <v>312</v>
      </c>
      <c r="C124" s="129"/>
      <c r="D124" s="130"/>
    </row>
    <row r="125" spans="1:4">
      <c r="A125" s="123">
        <v>4</v>
      </c>
      <c r="B125" s="149" t="s">
        <v>313</v>
      </c>
      <c r="C125" s="150"/>
      <c r="D125" s="151" t="s">
        <v>60</v>
      </c>
    </row>
    <row r="126" spans="1:4">
      <c r="A126" s="123">
        <v>4</v>
      </c>
      <c r="B126" s="149" t="s">
        <v>314</v>
      </c>
      <c r="C126" s="150"/>
      <c r="D126" s="151" t="s">
        <v>60</v>
      </c>
    </row>
    <row r="127" spans="1:4">
      <c r="A127" s="123">
        <v>4</v>
      </c>
      <c r="B127" s="149" t="s">
        <v>315</v>
      </c>
      <c r="C127" s="150"/>
      <c r="D127" s="151" t="s">
        <v>60</v>
      </c>
    </row>
    <row r="128" spans="1:4">
      <c r="A128" s="123">
        <v>2</v>
      </c>
      <c r="B128" s="126" t="s">
        <v>411</v>
      </c>
      <c r="C128" s="126"/>
      <c r="D128" s="127"/>
    </row>
    <row r="129" spans="1:4">
      <c r="A129" s="123">
        <v>3</v>
      </c>
      <c r="B129" s="152" t="s">
        <v>412</v>
      </c>
      <c r="C129" s="129"/>
      <c r="D129" s="153" t="s">
        <v>60</v>
      </c>
    </row>
    <row r="130" spans="1:4" ht="27.6">
      <c r="A130" s="123">
        <v>3</v>
      </c>
      <c r="B130" s="152" t="s">
        <v>413</v>
      </c>
      <c r="C130" s="129"/>
      <c r="D130" s="153" t="s">
        <v>60</v>
      </c>
    </row>
    <row r="131" spans="1:4">
      <c r="A131" s="123">
        <v>2</v>
      </c>
      <c r="B131" s="126" t="s">
        <v>414</v>
      </c>
      <c r="C131" s="126"/>
      <c r="D131" s="127"/>
    </row>
    <row r="132" spans="1:4">
      <c r="A132" s="123">
        <v>3</v>
      </c>
      <c r="B132" s="128" t="s">
        <v>272</v>
      </c>
      <c r="C132" s="129"/>
      <c r="D132" s="130"/>
    </row>
    <row r="133" spans="1:4">
      <c r="A133" s="123">
        <v>4</v>
      </c>
      <c r="B133" s="149" t="s">
        <v>415</v>
      </c>
      <c r="C133" s="150"/>
      <c r="D133" s="151" t="s">
        <v>60</v>
      </c>
    </row>
    <row r="134" spans="1:4">
      <c r="A134" s="123">
        <v>4</v>
      </c>
      <c r="B134" s="149" t="s">
        <v>416</v>
      </c>
      <c r="C134" s="150"/>
      <c r="D134" s="151" t="s">
        <v>60</v>
      </c>
    </row>
    <row r="135" spans="1:4">
      <c r="A135" s="123">
        <v>3</v>
      </c>
      <c r="B135" s="128" t="s">
        <v>317</v>
      </c>
      <c r="C135" s="129"/>
      <c r="D135" s="130"/>
    </row>
    <row r="136" spans="1:4">
      <c r="A136" s="123">
        <v>4</v>
      </c>
      <c r="B136" s="149" t="s">
        <v>417</v>
      </c>
      <c r="C136" s="150"/>
      <c r="D136" s="151" t="s">
        <v>62</v>
      </c>
    </row>
    <row r="137" spans="1:4">
      <c r="A137" s="123">
        <v>4</v>
      </c>
      <c r="B137" s="149" t="s">
        <v>418</v>
      </c>
      <c r="C137" s="150"/>
      <c r="D137" s="151" t="s">
        <v>62</v>
      </c>
    </row>
    <row r="138" spans="1:4">
      <c r="A138" s="154">
        <v>4</v>
      </c>
      <c r="B138" s="155" t="s">
        <v>419</v>
      </c>
      <c r="C138" s="155"/>
      <c r="D138" s="151" t="s">
        <v>62</v>
      </c>
    </row>
    <row r="139" spans="1:4">
      <c r="A139" s="123">
        <v>4</v>
      </c>
      <c r="B139" s="149" t="s">
        <v>420</v>
      </c>
      <c r="C139" s="150"/>
      <c r="D139" s="151" t="s">
        <v>62</v>
      </c>
    </row>
    <row r="140" spans="1:4">
      <c r="A140" s="123">
        <v>4</v>
      </c>
      <c r="B140" s="149" t="s">
        <v>421</v>
      </c>
      <c r="C140" s="150"/>
      <c r="D140" s="151" t="s">
        <v>62</v>
      </c>
    </row>
    <row r="141" spans="1:4" ht="27.6">
      <c r="A141" s="123">
        <v>4</v>
      </c>
      <c r="B141" s="149" t="s">
        <v>422</v>
      </c>
      <c r="C141" s="156"/>
      <c r="D141" s="151" t="s">
        <v>62</v>
      </c>
    </row>
    <row r="142" spans="1:4">
      <c r="A142" s="123">
        <v>4</v>
      </c>
      <c r="B142" s="149" t="s">
        <v>318</v>
      </c>
      <c r="C142" s="150"/>
      <c r="D142" s="151" t="str">
        <f>IF(iOC_Purpose="Benchmark","n/a","enthalten")</f>
        <v>enthalten</v>
      </c>
    </row>
    <row r="143" spans="1:4">
      <c r="A143" s="123">
        <v>2</v>
      </c>
      <c r="B143" s="126" t="s">
        <v>320</v>
      </c>
      <c r="C143" s="126"/>
      <c r="D143" s="127"/>
    </row>
    <row r="144" spans="1:4">
      <c r="A144" s="123">
        <v>3</v>
      </c>
      <c r="B144" s="128" t="s">
        <v>321</v>
      </c>
      <c r="C144" s="129"/>
      <c r="D144" s="130"/>
    </row>
    <row r="145" spans="1:4" ht="27.6">
      <c r="A145" s="123">
        <v>4</v>
      </c>
      <c r="B145" s="131" t="s">
        <v>322</v>
      </c>
      <c r="C145" s="132"/>
      <c r="D145" s="133"/>
    </row>
    <row r="146" spans="1:4" ht="69">
      <c r="A146" s="123">
        <v>5</v>
      </c>
      <c r="B146" s="157" t="s">
        <v>323</v>
      </c>
      <c r="C146" s="158" t="s">
        <v>423</v>
      </c>
      <c r="D146" s="144" t="s">
        <v>324</v>
      </c>
    </row>
    <row r="147" spans="1:4">
      <c r="A147" s="123">
        <v>4</v>
      </c>
      <c r="B147" s="131" t="s">
        <v>325</v>
      </c>
      <c r="C147" s="132"/>
      <c r="D147" s="133"/>
    </row>
    <row r="148" spans="1:4" ht="27.6">
      <c r="A148" s="123">
        <v>5</v>
      </c>
      <c r="B148" s="157" t="s">
        <v>326</v>
      </c>
      <c r="C148" s="158" t="s">
        <v>327</v>
      </c>
      <c r="D148" s="144" t="s">
        <v>328</v>
      </c>
    </row>
    <row r="149" spans="1:4">
      <c r="A149" s="123">
        <v>4</v>
      </c>
      <c r="B149" s="131" t="s">
        <v>424</v>
      </c>
      <c r="C149" s="132"/>
      <c r="D149" s="133"/>
    </row>
    <row r="150" spans="1:4">
      <c r="A150" s="123">
        <v>5</v>
      </c>
      <c r="B150" s="157" t="s">
        <v>326</v>
      </c>
      <c r="C150" s="158"/>
      <c r="D150" s="144" t="s">
        <v>328</v>
      </c>
    </row>
    <row r="151" spans="1:4">
      <c r="A151" s="123">
        <v>4</v>
      </c>
      <c r="B151" s="131" t="s">
        <v>329</v>
      </c>
      <c r="C151" s="132"/>
      <c r="D151" s="133"/>
    </row>
    <row r="152" spans="1:4">
      <c r="A152" s="123">
        <v>5</v>
      </c>
      <c r="B152" s="157" t="s">
        <v>326</v>
      </c>
      <c r="C152" s="158"/>
      <c r="D152" s="144" t="s">
        <v>328</v>
      </c>
    </row>
    <row r="153" spans="1:4">
      <c r="A153" s="123">
        <v>1</v>
      </c>
      <c r="B153" s="124" t="s">
        <v>29</v>
      </c>
      <c r="C153" s="124"/>
      <c r="D153" s="125"/>
    </row>
    <row r="154" spans="1:4">
      <c r="A154" s="123">
        <v>2</v>
      </c>
      <c r="B154" s="126" t="s">
        <v>330</v>
      </c>
      <c r="C154" s="126"/>
      <c r="D154" s="127"/>
    </row>
    <row r="155" spans="1:4">
      <c r="A155" s="123">
        <v>3</v>
      </c>
      <c r="B155" s="128" t="s">
        <v>331</v>
      </c>
      <c r="C155" s="129" t="s">
        <v>425</v>
      </c>
      <c r="D155" s="130" t="str">
        <f t="shared" ref="D155" si="0">IF(iOC_Purpose="Benchmark","n/a","")</f>
        <v/>
      </c>
    </row>
    <row r="156" spans="1:4">
      <c r="A156" s="123">
        <v>4</v>
      </c>
      <c r="B156" s="137" t="s">
        <v>332</v>
      </c>
      <c r="C156" s="159"/>
      <c r="D156" s="139" t="s">
        <v>333</v>
      </c>
    </row>
    <row r="157" spans="1:4">
      <c r="A157" s="123">
        <v>4</v>
      </c>
      <c r="B157" s="137" t="s">
        <v>334</v>
      </c>
      <c r="C157" s="138"/>
      <c r="D157" s="160" t="s">
        <v>335</v>
      </c>
    </row>
    <row r="158" spans="1:4">
      <c r="A158" s="123">
        <v>4</v>
      </c>
      <c r="B158" s="137" t="s">
        <v>336</v>
      </c>
      <c r="C158" s="138"/>
      <c r="D158" s="160" t="s">
        <v>426</v>
      </c>
    </row>
    <row r="159" spans="1:4">
      <c r="A159" s="123">
        <v>4</v>
      </c>
      <c r="B159" s="137" t="s">
        <v>338</v>
      </c>
      <c r="C159" s="161"/>
      <c r="D159" s="160" t="s">
        <v>427</v>
      </c>
    </row>
    <row r="160" spans="1:4">
      <c r="A160" s="123">
        <v>4</v>
      </c>
      <c r="B160" s="137" t="s">
        <v>340</v>
      </c>
      <c r="C160" s="161"/>
      <c r="D160" s="160" t="s">
        <v>428</v>
      </c>
    </row>
    <row r="161" spans="1:4">
      <c r="A161" s="123">
        <v>1</v>
      </c>
      <c r="B161" s="124" t="s">
        <v>341</v>
      </c>
      <c r="C161" s="124"/>
      <c r="D161" s="162"/>
    </row>
    <row r="162" spans="1:4">
      <c r="A162" s="123">
        <v>2</v>
      </c>
      <c r="B162" s="126" t="s">
        <v>429</v>
      </c>
      <c r="C162" s="126"/>
      <c r="D162" s="127"/>
    </row>
    <row r="163" spans="1:4">
      <c r="A163" s="123">
        <v>3</v>
      </c>
      <c r="B163" s="128" t="s">
        <v>430</v>
      </c>
      <c r="C163" s="129"/>
      <c r="D163" s="130"/>
    </row>
    <row r="164" spans="1:4">
      <c r="A164" s="123">
        <v>4</v>
      </c>
      <c r="B164" s="137" t="s">
        <v>351</v>
      </c>
      <c r="C164" s="138"/>
      <c r="D164" s="139" t="str">
        <f t="shared" ref="D164:D169" si="1">IF(iOC_Purpose="Benchmark","nicht enthalten","Auftraggeber")</f>
        <v>Auftraggeber</v>
      </c>
    </row>
    <row r="165" spans="1:4">
      <c r="A165" s="123">
        <v>4</v>
      </c>
      <c r="B165" s="137" t="s">
        <v>402</v>
      </c>
      <c r="C165" s="138" t="s">
        <v>431</v>
      </c>
      <c r="D165" s="139" t="s">
        <v>65</v>
      </c>
    </row>
    <row r="166" spans="1:4">
      <c r="A166" s="123">
        <v>4</v>
      </c>
      <c r="B166" s="137" t="s">
        <v>432</v>
      </c>
      <c r="C166" s="138"/>
      <c r="D166" s="139" t="s">
        <v>67</v>
      </c>
    </row>
    <row r="167" spans="1:4">
      <c r="A167" s="123">
        <v>4</v>
      </c>
      <c r="B167" s="137" t="s">
        <v>397</v>
      </c>
      <c r="C167" s="138"/>
      <c r="D167" s="139" t="str">
        <f t="shared" si="1"/>
        <v>Auftraggeber</v>
      </c>
    </row>
    <row r="168" spans="1:4">
      <c r="A168" s="123">
        <v>4</v>
      </c>
      <c r="B168" s="137" t="s">
        <v>275</v>
      </c>
      <c r="C168" s="138"/>
      <c r="D168" s="139" t="str">
        <f t="shared" si="1"/>
        <v>Auftraggeber</v>
      </c>
    </row>
    <row r="169" spans="1:4">
      <c r="A169" s="123">
        <v>4</v>
      </c>
      <c r="B169" s="137" t="s">
        <v>433</v>
      </c>
      <c r="C169" s="138"/>
      <c r="D169" s="139" t="str">
        <f t="shared" si="1"/>
        <v>Auftraggeber</v>
      </c>
    </row>
    <row r="170" spans="1:4">
      <c r="A170" s="123">
        <v>3</v>
      </c>
      <c r="B170" s="128" t="s">
        <v>434</v>
      </c>
      <c r="C170" s="129"/>
      <c r="D170" s="130"/>
    </row>
    <row r="171" spans="1:4">
      <c r="A171" s="123">
        <v>4</v>
      </c>
      <c r="B171" s="137" t="s">
        <v>435</v>
      </c>
      <c r="C171" s="138"/>
      <c r="D171" s="139" t="str">
        <f t="shared" ref="D171:D172" si="2">IF(iOC_Purpose="Benchmark","nicht enthalten","Auftraggeber")</f>
        <v>Auftraggeber</v>
      </c>
    </row>
    <row r="172" spans="1:4">
      <c r="A172" s="123">
        <v>4</v>
      </c>
      <c r="B172" s="137" t="s">
        <v>370</v>
      </c>
      <c r="C172" s="138"/>
      <c r="D172" s="139" t="str">
        <f t="shared" si="2"/>
        <v>Auftraggeber</v>
      </c>
    </row>
    <row r="173" spans="1:4">
      <c r="A173" s="123">
        <v>3</v>
      </c>
      <c r="B173" s="128" t="s">
        <v>436</v>
      </c>
      <c r="C173" s="129"/>
      <c r="D173" s="130"/>
    </row>
    <row r="174" spans="1:4">
      <c r="A174" s="123">
        <v>4</v>
      </c>
      <c r="B174" s="137" t="s">
        <v>437</v>
      </c>
      <c r="C174" s="138"/>
      <c r="D174" s="139" t="str">
        <f>IF(iOC_Purpose="Benchmark","nicht enthalten","Auftraggeber")</f>
        <v>Auftraggeber</v>
      </c>
    </row>
    <row r="175" spans="1:4">
      <c r="A175" s="123">
        <v>2</v>
      </c>
      <c r="B175" s="126" t="s">
        <v>342</v>
      </c>
      <c r="C175" s="126"/>
      <c r="D175" s="163"/>
    </row>
    <row r="176" spans="1:4">
      <c r="A176" s="123">
        <v>3</v>
      </c>
      <c r="B176" s="164" t="s">
        <v>343</v>
      </c>
      <c r="C176" s="165"/>
      <c r="D176" s="166" t="str">
        <f t="shared" ref="D176" si="3">IF(iOC_LANG_DE,"Endgerät","device")</f>
        <v>Endgerät</v>
      </c>
    </row>
    <row r="177" spans="1:4">
      <c r="A177" s="123">
        <v>3</v>
      </c>
      <c r="B177" s="164" t="s">
        <v>345</v>
      </c>
      <c r="C177" s="165"/>
      <c r="D177" s="166" t="str">
        <f t="shared" ref="D177" si="4">IF(iOC_LANG_DE,"Monat","month")</f>
        <v>Monat</v>
      </c>
    </row>
    <row r="178" spans="1:4" ht="27.6">
      <c r="A178" s="123">
        <v>3</v>
      </c>
      <c r="B178" s="164" t="s">
        <v>346</v>
      </c>
      <c r="C178" s="167"/>
      <c r="D178" s="168" t="str">
        <f>D6&amp;"-Bronze"&amp;"
"&amp;D6&amp;"-Silber"</f>
        <v>EUS-WP-OFF-FC-Bronze
EUS-WP-OFF-FC-Silber</v>
      </c>
    </row>
    <row r="179" spans="1:4">
      <c r="A179" s="123">
        <v>3</v>
      </c>
      <c r="B179" s="164" t="s">
        <v>347</v>
      </c>
      <c r="C179" s="167"/>
      <c r="D179" s="168"/>
    </row>
  </sheetData>
  <sheetProtection algorithmName="SHA-512" hashValue="w5nAb0X/PWSHAf8hpTy6lpkaNMM+57G80i9F4C/YAr6BSeW2ZMdGfInuMjvLMq9zsuWSzPL6kAg/JbLLpX9Bkw==" saltValue="L5bTngIiTJYvoLd1RDNW7w==" spinCount="100000" sheet="1" objects="1" scenarios="1"/>
  <dataValidations count="5">
    <dataValidation type="list" allowBlank="1" showInputMessage="1" showErrorMessage="1" sqref="D163:D174">
      <formula1>IF(iOC_Purpose="Benchmark",iOC_Select,iOC_Select_Financial_Responsibility)</formula1>
    </dataValidation>
    <dataValidation type="list" allowBlank="1" showInputMessage="1" showErrorMessage="1" sqref="D146">
      <formula1>iOC_Select_Language_Level</formula1>
    </dataValidation>
    <dataValidation type="list" allowBlank="1" showInputMessage="1" showErrorMessage="1" sqref="D131:D132 D128 D153:D155 D161:D162 D39:D40 D90:D91 D97:D98 D151 D36 D49 D135 D143:D145 D175 D147 D149 D9:D10">
      <formula1>"n/a"</formula1>
    </dataValidation>
    <dataValidation type="list" allowBlank="1" showInputMessage="1" showErrorMessage="1" sqref="D129:D130 D91:D96 D11:D38 D132:D142 D99:D127 D61:D89 D40:D59">
      <formula1>iOC_Select</formula1>
    </dataValidation>
    <dataValidation type="list" allowBlank="1" showInputMessage="1" showErrorMessage="1" sqref="D150 D148 D152">
      <formula1>iOC_Select_Language_List</formula1>
    </dataValidation>
  </dataValidations>
  <hyperlinks>
    <hyperlink ref="B1" location="'Services'!A1" display="Back to Service Portfolio"/>
  </hyperlinks>
  <pageMargins left="0.70866141732283472" right="0.70866141732283472" top="0.86614173228346458" bottom="0.74803149606299213" header="0.31496062992125984" footer="0.31496062992125984"/>
  <pageSetup paperSize="9" scale="90" pageOrder="overThenDown" orientation="landscape" r:id="rId1"/>
  <headerFooter>
    <oddHeader>&amp;L&amp;G&amp;C&amp;"Arial,Standard"&amp;10Ausschreibung
TZB-AP-2025&amp;R&amp;"Arial,Standard"&amp;10Beschaffung
Vergabe
01-02-01</oddHeader>
    <oddFooter>&amp;L&amp;"Arial,Standard"&amp;10© BARMER&amp;C&amp;"Arial,Standard"&amp;10Seite &amp;P von &amp;N&amp;R&amp;"Arial,Standard"&amp;10Version 2.0</oddFooter>
  </headerFooter>
  <rowBreaks count="9" manualBreakCount="9">
    <brk id="35" max="16383" man="1"/>
    <brk id="59" max="16383" man="1"/>
    <brk id="72" max="16383" man="1"/>
    <brk id="80" max="16383" man="1"/>
    <brk id="96" max="16383" man="1"/>
    <brk id="112" max="16383" man="1"/>
    <brk id="130" max="16383" man="1"/>
    <brk id="152" max="16383" man="1"/>
    <brk id="169"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3">
    <tabColor theme="6" tint="0.59999389629810485"/>
    <outlinePr summaryBelow="0" summaryRight="0"/>
  </sheetPr>
  <dimension ref="A1:J189"/>
  <sheetViews>
    <sheetView showGridLines="0" zoomScaleNormal="100" zoomScaleSheetLayoutView="42" zoomScalePageLayoutView="76" workbookViewId="0">
      <pane ySplit="8" topLeftCell="A126" activePane="bottomLeft" state="frozen"/>
      <selection pane="bottomLeft"/>
    </sheetView>
  </sheetViews>
  <sheetFormatPr baseColWidth="10" defaultColWidth="10.3984375" defaultRowHeight="13.8"/>
  <cols>
    <col min="1" max="1" width="4" style="203" customWidth="1"/>
    <col min="2" max="2" width="57.3984375" style="204" customWidth="1"/>
    <col min="3" max="3" width="51.69921875" style="204" customWidth="1"/>
    <col min="4" max="4" width="24.69921875" style="203" bestFit="1" customWidth="1"/>
    <col min="5" max="5" width="25" style="203" bestFit="1" customWidth="1"/>
    <col min="6" max="6" width="24.3984375" style="203" bestFit="1" customWidth="1"/>
    <col min="7" max="7" width="25.69921875" style="203" bestFit="1" customWidth="1"/>
    <col min="8" max="8" width="24" style="203" bestFit="1" customWidth="1"/>
    <col min="9" max="9" width="14.3984375" style="204" customWidth="1"/>
    <col min="10" max="16384" width="10.3984375" style="204"/>
  </cols>
  <sheetData>
    <row r="1" spans="1:10" s="177" customFormat="1">
      <c r="A1" s="106"/>
      <c r="B1" s="107" t="s">
        <v>192</v>
      </c>
      <c r="C1" s="108"/>
      <c r="D1" s="109"/>
      <c r="E1" s="109"/>
      <c r="F1" s="109"/>
      <c r="G1" s="109"/>
      <c r="H1" s="109"/>
    </row>
    <row r="2" spans="1:10" s="177" customFormat="1">
      <c r="A2" s="110"/>
      <c r="B2" s="111" t="s">
        <v>193</v>
      </c>
      <c r="C2" s="112" t="s">
        <v>91</v>
      </c>
      <c r="D2" s="113"/>
      <c r="E2" s="109"/>
      <c r="F2" s="109"/>
      <c r="G2" s="109"/>
      <c r="H2" s="109"/>
    </row>
    <row r="3" spans="1:10" s="177" customFormat="1">
      <c r="A3" s="110"/>
      <c r="B3" s="111" t="s">
        <v>194</v>
      </c>
      <c r="C3" s="112" t="s">
        <v>92</v>
      </c>
      <c r="D3" s="113"/>
      <c r="E3" s="109"/>
      <c r="F3" s="109"/>
      <c r="G3" s="109"/>
      <c r="H3" s="109"/>
    </row>
    <row r="4" spans="1:10" s="177" customFormat="1">
      <c r="A4" s="110"/>
      <c r="B4" s="111" t="s">
        <v>195</v>
      </c>
      <c r="C4" s="112" t="s">
        <v>93</v>
      </c>
      <c r="D4" s="178"/>
      <c r="E4" s="178"/>
      <c r="F4" s="178"/>
      <c r="G4" s="178"/>
      <c r="H4" s="178"/>
      <c r="I4" s="179"/>
      <c r="J4" s="179"/>
    </row>
    <row r="5" spans="1:10" s="180" customFormat="1">
      <c r="A5" s="114"/>
      <c r="B5" s="115"/>
      <c r="C5" s="115"/>
      <c r="D5" s="109"/>
      <c r="E5" s="109"/>
      <c r="F5" s="109"/>
      <c r="G5" s="109"/>
      <c r="H5" s="109"/>
    </row>
    <row r="6" spans="1:10" s="177" customFormat="1">
      <c r="A6" s="117"/>
      <c r="B6" s="111" t="s">
        <v>197</v>
      </c>
      <c r="C6" s="111"/>
      <c r="D6" s="118" t="s">
        <v>95</v>
      </c>
      <c r="E6" s="118" t="s">
        <v>97</v>
      </c>
      <c r="F6" s="118" t="s">
        <v>99</v>
      </c>
      <c r="G6" s="118" t="s">
        <v>101</v>
      </c>
      <c r="H6" s="118" t="s">
        <v>103</v>
      </c>
    </row>
    <row r="7" spans="1:10" s="177" customFormat="1" ht="27.6">
      <c r="A7" s="117"/>
      <c r="B7" s="111" t="s">
        <v>198</v>
      </c>
      <c r="C7" s="111"/>
      <c r="D7" s="118" t="s">
        <v>94</v>
      </c>
      <c r="E7" s="118" t="s">
        <v>96</v>
      </c>
      <c r="F7" s="118" t="s">
        <v>98</v>
      </c>
      <c r="G7" s="118" t="s">
        <v>100</v>
      </c>
      <c r="H7" s="118" t="s">
        <v>438</v>
      </c>
    </row>
    <row r="8" spans="1:10" s="181" customFormat="1">
      <c r="A8" s="119"/>
      <c r="B8" s="120" t="s">
        <v>201</v>
      </c>
      <c r="C8" s="121" t="str">
        <f>IF(iOC_LANG_DE,"Anmerkung","Comment")</f>
        <v>Anmerkung</v>
      </c>
      <c r="D8" s="122" t="s">
        <v>202</v>
      </c>
      <c r="E8" s="122" t="s">
        <v>439</v>
      </c>
      <c r="F8" s="122" t="s">
        <v>440</v>
      </c>
      <c r="G8" s="122" t="s">
        <v>441</v>
      </c>
      <c r="H8" s="122" t="s">
        <v>442</v>
      </c>
    </row>
    <row r="9" spans="1:10" s="182" customFormat="1">
      <c r="A9" s="123">
        <v>1</v>
      </c>
      <c r="B9" s="124" t="s">
        <v>23</v>
      </c>
      <c r="C9" s="124"/>
      <c r="D9" s="125"/>
      <c r="E9" s="125"/>
      <c r="F9" s="125"/>
      <c r="G9" s="125"/>
      <c r="H9" s="125"/>
    </row>
    <row r="10" spans="1:10" s="182" customFormat="1">
      <c r="A10" s="123">
        <v>2</v>
      </c>
      <c r="B10" s="126" t="s">
        <v>203</v>
      </c>
      <c r="C10" s="126"/>
      <c r="D10" s="127"/>
      <c r="E10" s="127"/>
      <c r="F10" s="127"/>
      <c r="G10" s="127"/>
      <c r="H10" s="127"/>
    </row>
    <row r="11" spans="1:10" s="182" customFormat="1">
      <c r="A11" s="123">
        <v>3</v>
      </c>
      <c r="B11" s="128" t="s">
        <v>349</v>
      </c>
      <c r="C11" s="129"/>
      <c r="D11" s="130"/>
      <c r="E11" s="130"/>
      <c r="F11" s="130"/>
      <c r="G11" s="130"/>
      <c r="H11" s="130"/>
    </row>
    <row r="12" spans="1:10" s="183" customFormat="1">
      <c r="A12" s="123">
        <v>4</v>
      </c>
      <c r="B12" s="131" t="s">
        <v>350</v>
      </c>
      <c r="C12" s="132"/>
      <c r="D12" s="133"/>
      <c r="E12" s="133"/>
      <c r="F12" s="133"/>
      <c r="G12" s="133"/>
      <c r="H12" s="133"/>
    </row>
    <row r="13" spans="1:10" s="182" customFormat="1">
      <c r="A13" s="123">
        <v>5</v>
      </c>
      <c r="B13" s="134" t="s">
        <v>351</v>
      </c>
      <c r="C13" s="135"/>
      <c r="D13" s="136" t="s">
        <v>60</v>
      </c>
      <c r="E13" s="136" t="s">
        <v>60</v>
      </c>
      <c r="F13" s="136" t="s">
        <v>60</v>
      </c>
      <c r="G13" s="136" t="s">
        <v>60</v>
      </c>
      <c r="H13" s="136" t="s">
        <v>60</v>
      </c>
    </row>
    <row r="14" spans="1:10" s="182" customFormat="1">
      <c r="A14" s="123">
        <v>5</v>
      </c>
      <c r="B14" s="134" t="s">
        <v>352</v>
      </c>
      <c r="C14" s="135"/>
      <c r="D14" s="136" t="s">
        <v>60</v>
      </c>
      <c r="E14" s="136" t="s">
        <v>60</v>
      </c>
      <c r="F14" s="136" t="s">
        <v>60</v>
      </c>
      <c r="G14" s="136" t="s">
        <v>60</v>
      </c>
      <c r="H14" s="136" t="s">
        <v>60</v>
      </c>
    </row>
    <row r="15" spans="1:10" s="182" customFormat="1">
      <c r="A15" s="123">
        <v>3</v>
      </c>
      <c r="B15" s="128" t="s">
        <v>353</v>
      </c>
      <c r="C15" s="129"/>
      <c r="D15" s="130"/>
      <c r="E15" s="130"/>
      <c r="F15" s="130"/>
      <c r="G15" s="130"/>
      <c r="H15" s="130"/>
    </row>
    <row r="16" spans="1:10" s="183" customFormat="1">
      <c r="A16" s="123">
        <v>4</v>
      </c>
      <c r="B16" s="131" t="s">
        <v>354</v>
      </c>
      <c r="C16" s="132"/>
      <c r="D16" s="133"/>
      <c r="E16" s="133"/>
      <c r="F16" s="133"/>
      <c r="G16" s="133"/>
      <c r="H16" s="133"/>
    </row>
    <row r="17" spans="1:8" s="182" customFormat="1">
      <c r="A17" s="123">
        <v>5</v>
      </c>
      <c r="B17" s="134" t="s">
        <v>355</v>
      </c>
      <c r="C17" s="135"/>
      <c r="D17" s="136" t="s">
        <v>60</v>
      </c>
      <c r="E17" s="136" t="s">
        <v>60</v>
      </c>
      <c r="F17" s="136" t="s">
        <v>60</v>
      </c>
      <c r="G17" s="136" t="s">
        <v>60</v>
      </c>
      <c r="H17" s="136" t="s">
        <v>60</v>
      </c>
    </row>
    <row r="18" spans="1:8" s="182" customFormat="1">
      <c r="A18" s="123">
        <v>3</v>
      </c>
      <c r="B18" s="128" t="s">
        <v>443</v>
      </c>
      <c r="C18" s="129"/>
      <c r="D18" s="130"/>
      <c r="E18" s="130"/>
      <c r="F18" s="130"/>
      <c r="G18" s="130"/>
      <c r="H18" s="130"/>
    </row>
    <row r="19" spans="1:8" s="183" customFormat="1">
      <c r="A19" s="123">
        <v>4</v>
      </c>
      <c r="B19" s="131" t="s">
        <v>444</v>
      </c>
      <c r="C19" s="132"/>
      <c r="D19" s="133"/>
      <c r="E19" s="133"/>
      <c r="F19" s="133"/>
      <c r="G19" s="133"/>
      <c r="H19" s="133"/>
    </row>
    <row r="20" spans="1:8" s="182" customFormat="1" ht="96.6">
      <c r="A20" s="123">
        <v>5</v>
      </c>
      <c r="B20" s="134" t="s">
        <v>445</v>
      </c>
      <c r="C20" s="135" t="s">
        <v>446</v>
      </c>
      <c r="D20" s="136" t="s">
        <v>62</v>
      </c>
      <c r="E20" s="136" t="s">
        <v>62</v>
      </c>
      <c r="F20" s="136" t="s">
        <v>62</v>
      </c>
      <c r="G20" s="136" t="s">
        <v>62</v>
      </c>
      <c r="H20" s="136" t="s">
        <v>62</v>
      </c>
    </row>
    <row r="21" spans="1:8" s="182" customFormat="1" ht="138">
      <c r="A21" s="123">
        <v>5</v>
      </c>
      <c r="B21" s="134" t="s">
        <v>447</v>
      </c>
      <c r="C21" s="135" t="s">
        <v>448</v>
      </c>
      <c r="D21" s="136" t="s">
        <v>60</v>
      </c>
      <c r="E21" s="136" t="s">
        <v>60</v>
      </c>
      <c r="F21" s="136" t="s">
        <v>60</v>
      </c>
      <c r="G21" s="136" t="s">
        <v>60</v>
      </c>
      <c r="H21" s="136" t="s">
        <v>60</v>
      </c>
    </row>
    <row r="22" spans="1:8" s="182" customFormat="1" ht="96.6">
      <c r="A22" s="123">
        <v>5</v>
      </c>
      <c r="B22" s="134" t="s">
        <v>449</v>
      </c>
      <c r="C22" s="135" t="s">
        <v>450</v>
      </c>
      <c r="D22" s="136" t="s">
        <v>60</v>
      </c>
      <c r="E22" s="136" t="s">
        <v>60</v>
      </c>
      <c r="F22" s="136" t="s">
        <v>60</v>
      </c>
      <c r="G22" s="136" t="s">
        <v>60</v>
      </c>
      <c r="H22" s="136" t="s">
        <v>60</v>
      </c>
    </row>
    <row r="23" spans="1:8" s="183" customFormat="1">
      <c r="A23" s="123">
        <v>4</v>
      </c>
      <c r="B23" s="131" t="s">
        <v>451</v>
      </c>
      <c r="C23" s="132"/>
      <c r="D23" s="133" t="s">
        <v>60</v>
      </c>
      <c r="E23" s="133" t="s">
        <v>60</v>
      </c>
      <c r="F23" s="133" t="s">
        <v>60</v>
      </c>
      <c r="G23" s="133" t="s">
        <v>60</v>
      </c>
      <c r="H23" s="133" t="s">
        <v>60</v>
      </c>
    </row>
    <row r="24" spans="1:8" s="183" customFormat="1">
      <c r="A24" s="123">
        <v>4</v>
      </c>
      <c r="B24" s="131" t="s">
        <v>452</v>
      </c>
      <c r="C24" s="131"/>
      <c r="D24" s="133"/>
      <c r="E24" s="133"/>
      <c r="F24" s="133"/>
      <c r="G24" s="133"/>
      <c r="H24" s="133"/>
    </row>
    <row r="25" spans="1:8" s="182" customFormat="1">
      <c r="A25" s="123">
        <v>5</v>
      </c>
      <c r="B25" s="134" t="s">
        <v>453</v>
      </c>
      <c r="D25" s="136" t="s">
        <v>60</v>
      </c>
      <c r="E25" s="136" t="s">
        <v>60</v>
      </c>
      <c r="F25" s="136" t="s">
        <v>60</v>
      </c>
      <c r="G25" s="136" t="s">
        <v>60</v>
      </c>
      <c r="H25" s="136" t="s">
        <v>62</v>
      </c>
    </row>
    <row r="26" spans="1:8" s="182" customFormat="1">
      <c r="A26" s="123">
        <v>5</v>
      </c>
      <c r="B26" s="134" t="s">
        <v>454</v>
      </c>
      <c r="C26" s="135"/>
      <c r="D26" s="136" t="s">
        <v>60</v>
      </c>
      <c r="E26" s="136" t="s">
        <v>60</v>
      </c>
      <c r="F26" s="136" t="s">
        <v>60</v>
      </c>
      <c r="G26" s="136" t="s">
        <v>60</v>
      </c>
      <c r="H26" s="136" t="s">
        <v>60</v>
      </c>
    </row>
    <row r="27" spans="1:8" s="182" customFormat="1">
      <c r="A27" s="123">
        <v>5</v>
      </c>
      <c r="B27" s="134" t="s">
        <v>455</v>
      </c>
      <c r="C27" s="135"/>
      <c r="D27" s="136" t="s">
        <v>62</v>
      </c>
      <c r="E27" s="136" t="s">
        <v>62</v>
      </c>
      <c r="F27" s="136" t="s">
        <v>62</v>
      </c>
      <c r="G27" s="136" t="s">
        <v>62</v>
      </c>
      <c r="H27" s="136" t="s">
        <v>62</v>
      </c>
    </row>
    <row r="28" spans="1:8" s="182" customFormat="1">
      <c r="A28" s="123">
        <v>5</v>
      </c>
      <c r="B28" s="134" t="s">
        <v>456</v>
      </c>
      <c r="C28" s="135"/>
      <c r="D28" s="136" t="s">
        <v>62</v>
      </c>
      <c r="E28" s="136" t="s">
        <v>62</v>
      </c>
      <c r="F28" s="136" t="s">
        <v>62</v>
      </c>
      <c r="G28" s="136" t="s">
        <v>62</v>
      </c>
      <c r="H28" s="136" t="s">
        <v>62</v>
      </c>
    </row>
    <row r="29" spans="1:8" s="182" customFormat="1">
      <c r="A29" s="123">
        <v>5</v>
      </c>
      <c r="B29" s="134" t="s">
        <v>457</v>
      </c>
      <c r="C29" s="135"/>
      <c r="D29" s="136" t="s">
        <v>62</v>
      </c>
      <c r="E29" s="136" t="s">
        <v>62</v>
      </c>
      <c r="F29" s="136" t="s">
        <v>62</v>
      </c>
      <c r="G29" s="136" t="s">
        <v>62</v>
      </c>
      <c r="H29" s="136" t="s">
        <v>60</v>
      </c>
    </row>
    <row r="30" spans="1:8" s="182" customFormat="1">
      <c r="A30" s="123">
        <v>3</v>
      </c>
      <c r="B30" s="128" t="s">
        <v>458</v>
      </c>
      <c r="C30" s="129"/>
      <c r="D30" s="130" t="s">
        <v>60</v>
      </c>
      <c r="E30" s="130" t="s">
        <v>60</v>
      </c>
      <c r="F30" s="130" t="s">
        <v>60</v>
      </c>
      <c r="G30" s="130" t="s">
        <v>60</v>
      </c>
      <c r="H30" s="130" t="s">
        <v>60</v>
      </c>
    </row>
    <row r="31" spans="1:8" s="182" customFormat="1">
      <c r="A31" s="123">
        <v>3</v>
      </c>
      <c r="B31" s="128" t="s">
        <v>459</v>
      </c>
      <c r="C31" s="129"/>
      <c r="D31" s="130" t="s">
        <v>60</v>
      </c>
      <c r="E31" s="130" t="s">
        <v>60</v>
      </c>
      <c r="F31" s="130" t="s">
        <v>60</v>
      </c>
      <c r="G31" s="130" t="s">
        <v>60</v>
      </c>
      <c r="H31" s="130" t="s">
        <v>60</v>
      </c>
    </row>
    <row r="32" spans="1:8" s="182" customFormat="1">
      <c r="A32" s="123">
        <v>3</v>
      </c>
      <c r="B32" s="128" t="s">
        <v>460</v>
      </c>
      <c r="C32" s="129"/>
      <c r="D32" s="169" t="s">
        <v>60</v>
      </c>
      <c r="E32" s="169" t="s">
        <v>60</v>
      </c>
      <c r="F32" s="169" t="s">
        <v>60</v>
      </c>
      <c r="G32" s="169" t="s">
        <v>60</v>
      </c>
      <c r="H32" s="169" t="s">
        <v>60</v>
      </c>
    </row>
    <row r="33" spans="1:9" s="182" customFormat="1">
      <c r="A33" s="123">
        <v>3</v>
      </c>
      <c r="B33" s="128" t="s">
        <v>461</v>
      </c>
      <c r="C33" s="129"/>
      <c r="D33" s="169" t="s">
        <v>62</v>
      </c>
      <c r="E33" s="169" t="s">
        <v>62</v>
      </c>
      <c r="F33" s="169" t="s">
        <v>62</v>
      </c>
      <c r="G33" s="169" t="s">
        <v>62</v>
      </c>
      <c r="H33" s="169" t="s">
        <v>62</v>
      </c>
    </row>
    <row r="34" spans="1:9" s="185" customFormat="1">
      <c r="A34" s="123">
        <v>2</v>
      </c>
      <c r="B34" s="126" t="s">
        <v>228</v>
      </c>
      <c r="C34" s="126"/>
      <c r="D34" s="127"/>
      <c r="E34" s="127"/>
      <c r="F34" s="127"/>
      <c r="G34" s="127"/>
      <c r="H34" s="127"/>
      <c r="I34" s="184"/>
    </row>
    <row r="35" spans="1:9" s="185" customFormat="1">
      <c r="A35" s="123">
        <v>3</v>
      </c>
      <c r="B35" s="128" t="s">
        <v>382</v>
      </c>
      <c r="C35" s="186" t="s">
        <v>383</v>
      </c>
      <c r="D35" s="128"/>
      <c r="E35" s="128"/>
      <c r="F35" s="128"/>
      <c r="G35" s="128"/>
      <c r="H35" s="128"/>
    </row>
    <row r="36" spans="1:9" s="182" customFormat="1">
      <c r="A36" s="123">
        <v>4</v>
      </c>
      <c r="B36" s="187" t="s">
        <v>384</v>
      </c>
      <c r="C36" s="188"/>
      <c r="D36" s="189" t="s">
        <v>62</v>
      </c>
      <c r="E36" s="189" t="s">
        <v>62</v>
      </c>
      <c r="F36" s="189" t="s">
        <v>62</v>
      </c>
      <c r="G36" s="189" t="s">
        <v>62</v>
      </c>
      <c r="H36" s="189" t="s">
        <v>62</v>
      </c>
    </row>
    <row r="37" spans="1:9" s="182" customFormat="1">
      <c r="A37" s="123">
        <v>4</v>
      </c>
      <c r="B37" s="187" t="s">
        <v>385</v>
      </c>
      <c r="C37" s="188"/>
      <c r="D37" s="189" t="s">
        <v>62</v>
      </c>
      <c r="E37" s="189" t="s">
        <v>62</v>
      </c>
      <c r="F37" s="189" t="s">
        <v>62</v>
      </c>
      <c r="G37" s="189" t="s">
        <v>62</v>
      </c>
      <c r="H37" s="189" t="s">
        <v>62</v>
      </c>
    </row>
    <row r="38" spans="1:9" s="182" customFormat="1">
      <c r="A38" s="123">
        <v>4</v>
      </c>
      <c r="B38" s="187" t="s">
        <v>386</v>
      </c>
      <c r="C38" s="188"/>
      <c r="D38" s="189" t="s">
        <v>62</v>
      </c>
      <c r="E38" s="189" t="s">
        <v>62</v>
      </c>
      <c r="F38" s="189" t="s">
        <v>62</v>
      </c>
      <c r="G38" s="189" t="s">
        <v>62</v>
      </c>
      <c r="H38" s="189" t="s">
        <v>62</v>
      </c>
    </row>
    <row r="39" spans="1:9" s="182" customFormat="1">
      <c r="A39" s="123">
        <v>4</v>
      </c>
      <c r="B39" s="187" t="s">
        <v>387</v>
      </c>
      <c r="C39" s="188"/>
      <c r="D39" s="189" t="s">
        <v>62</v>
      </c>
      <c r="E39" s="189" t="s">
        <v>62</v>
      </c>
      <c r="F39" s="189" t="s">
        <v>62</v>
      </c>
      <c r="G39" s="189" t="s">
        <v>62</v>
      </c>
      <c r="H39" s="189" t="s">
        <v>62</v>
      </c>
    </row>
    <row r="40" spans="1:9" s="182" customFormat="1">
      <c r="A40" s="123">
        <v>4</v>
      </c>
      <c r="B40" s="187" t="s">
        <v>388</v>
      </c>
      <c r="C40" s="188"/>
      <c r="D40" s="189" t="s">
        <v>62</v>
      </c>
      <c r="E40" s="189" t="s">
        <v>62</v>
      </c>
      <c r="F40" s="189" t="s">
        <v>62</v>
      </c>
      <c r="G40" s="189" t="s">
        <v>62</v>
      </c>
      <c r="H40" s="189" t="s">
        <v>62</v>
      </c>
    </row>
    <row r="41" spans="1:9" s="182" customFormat="1">
      <c r="A41" s="123">
        <v>4</v>
      </c>
      <c r="B41" s="187" t="s">
        <v>389</v>
      </c>
      <c r="C41" s="188"/>
      <c r="D41" s="189" t="s">
        <v>62</v>
      </c>
      <c r="E41" s="189" t="s">
        <v>62</v>
      </c>
      <c r="F41" s="189" t="s">
        <v>62</v>
      </c>
      <c r="G41" s="189" t="s">
        <v>62</v>
      </c>
      <c r="H41" s="189" t="s">
        <v>62</v>
      </c>
    </row>
    <row r="42" spans="1:9" s="182" customFormat="1">
      <c r="A42" s="123">
        <v>4</v>
      </c>
      <c r="B42" s="187" t="s">
        <v>390</v>
      </c>
      <c r="C42" s="188"/>
      <c r="D42" s="189" t="s">
        <v>62</v>
      </c>
      <c r="E42" s="189" t="s">
        <v>62</v>
      </c>
      <c r="F42" s="189" t="s">
        <v>62</v>
      </c>
      <c r="G42" s="189" t="s">
        <v>62</v>
      </c>
      <c r="H42" s="189" t="s">
        <v>62</v>
      </c>
    </row>
    <row r="43" spans="1:9" s="185" customFormat="1">
      <c r="A43" s="123">
        <v>4</v>
      </c>
      <c r="B43" s="187" t="s">
        <v>391</v>
      </c>
      <c r="C43" s="188"/>
      <c r="D43" s="189" t="s">
        <v>62</v>
      </c>
      <c r="E43" s="189" t="s">
        <v>62</v>
      </c>
      <c r="F43" s="189" t="s">
        <v>62</v>
      </c>
      <c r="G43" s="189" t="s">
        <v>62</v>
      </c>
      <c r="H43" s="189" t="s">
        <v>62</v>
      </c>
    </row>
    <row r="44" spans="1:9" s="185" customFormat="1">
      <c r="A44" s="123">
        <v>3</v>
      </c>
      <c r="B44" s="128" t="s">
        <v>229</v>
      </c>
      <c r="C44" s="129"/>
      <c r="D44" s="130"/>
      <c r="E44" s="130"/>
      <c r="F44" s="130"/>
      <c r="G44" s="130"/>
      <c r="H44" s="130"/>
    </row>
    <row r="45" spans="1:9" s="182" customFormat="1" ht="27.6">
      <c r="A45" s="123">
        <v>4</v>
      </c>
      <c r="B45" s="131" t="s">
        <v>230</v>
      </c>
      <c r="C45" s="138" t="s">
        <v>383</v>
      </c>
      <c r="D45" s="133"/>
      <c r="E45" s="133"/>
      <c r="F45" s="133"/>
      <c r="G45" s="133"/>
      <c r="H45" s="133"/>
    </row>
    <row r="46" spans="1:9" s="182" customFormat="1">
      <c r="A46" s="123">
        <v>5</v>
      </c>
      <c r="B46" s="134" t="s">
        <v>392</v>
      </c>
      <c r="C46" s="190"/>
      <c r="D46" s="136" t="s">
        <v>62</v>
      </c>
      <c r="E46" s="136" t="s">
        <v>62</v>
      </c>
      <c r="F46" s="136" t="s">
        <v>62</v>
      </c>
      <c r="G46" s="136" t="s">
        <v>62</v>
      </c>
      <c r="H46" s="136" t="s">
        <v>62</v>
      </c>
    </row>
    <row r="47" spans="1:9" s="182" customFormat="1">
      <c r="A47" s="123">
        <v>5</v>
      </c>
      <c r="B47" s="134" t="s">
        <v>393</v>
      </c>
      <c r="C47" s="135"/>
      <c r="D47" s="136" t="s">
        <v>60</v>
      </c>
      <c r="E47" s="136" t="s">
        <v>60</v>
      </c>
      <c r="F47" s="136" t="s">
        <v>60</v>
      </c>
      <c r="G47" s="136" t="s">
        <v>60</v>
      </c>
      <c r="H47" s="136" t="s">
        <v>60</v>
      </c>
    </row>
    <row r="48" spans="1:9" s="182" customFormat="1">
      <c r="A48" s="123">
        <v>5</v>
      </c>
      <c r="B48" s="134" t="s">
        <v>462</v>
      </c>
      <c r="C48" s="135"/>
      <c r="D48" s="136" t="s">
        <v>60</v>
      </c>
      <c r="E48" s="136" t="s">
        <v>60</v>
      </c>
      <c r="F48" s="136" t="s">
        <v>60</v>
      </c>
      <c r="G48" s="136" t="s">
        <v>60</v>
      </c>
      <c r="H48" s="136" t="s">
        <v>60</v>
      </c>
    </row>
    <row r="49" spans="1:9" s="182" customFormat="1">
      <c r="A49" s="123">
        <v>5</v>
      </c>
      <c r="B49" s="134" t="s">
        <v>394</v>
      </c>
      <c r="C49" s="135"/>
      <c r="D49" s="136" t="s">
        <v>60</v>
      </c>
      <c r="E49" s="136" t="s">
        <v>60</v>
      </c>
      <c r="F49" s="136" t="s">
        <v>60</v>
      </c>
      <c r="G49" s="136" t="s">
        <v>60</v>
      </c>
      <c r="H49" s="136" t="s">
        <v>60</v>
      </c>
    </row>
    <row r="50" spans="1:9" s="182" customFormat="1">
      <c r="A50" s="123">
        <v>5</v>
      </c>
      <c r="B50" s="134" t="s">
        <v>395</v>
      </c>
      <c r="C50" s="135"/>
      <c r="D50" s="136" t="s">
        <v>60</v>
      </c>
      <c r="E50" s="136" t="s">
        <v>60</v>
      </c>
      <c r="F50" s="136" t="s">
        <v>60</v>
      </c>
      <c r="G50" s="136" t="s">
        <v>60</v>
      </c>
      <c r="H50" s="136" t="s">
        <v>60</v>
      </c>
    </row>
    <row r="51" spans="1:9" s="182" customFormat="1" ht="27.6">
      <c r="A51" s="123">
        <v>4</v>
      </c>
      <c r="B51" s="131" t="s">
        <v>234</v>
      </c>
      <c r="C51" s="138" t="s">
        <v>383</v>
      </c>
      <c r="D51" s="133"/>
      <c r="E51" s="133"/>
      <c r="F51" s="133"/>
      <c r="G51" s="133"/>
      <c r="H51" s="133"/>
    </row>
    <row r="52" spans="1:9" s="182" customFormat="1">
      <c r="A52" s="123">
        <v>5</v>
      </c>
      <c r="B52" s="134" t="s">
        <v>396</v>
      </c>
      <c r="C52" s="135"/>
      <c r="D52" s="136" t="s">
        <v>62</v>
      </c>
      <c r="E52" s="136" t="s">
        <v>62</v>
      </c>
      <c r="F52" s="136" t="s">
        <v>62</v>
      </c>
      <c r="G52" s="136" t="s">
        <v>62</v>
      </c>
      <c r="H52" s="136" t="s">
        <v>62</v>
      </c>
    </row>
    <row r="53" spans="1:9" s="182" customFormat="1">
      <c r="A53" s="123">
        <v>5</v>
      </c>
      <c r="B53" s="134" t="s">
        <v>235</v>
      </c>
      <c r="C53" s="135"/>
      <c r="D53" s="136" t="s">
        <v>62</v>
      </c>
      <c r="E53" s="136" t="s">
        <v>62</v>
      </c>
      <c r="F53" s="136" t="s">
        <v>62</v>
      </c>
      <c r="G53" s="136" t="s">
        <v>62</v>
      </c>
      <c r="H53" s="136" t="s">
        <v>62</v>
      </c>
    </row>
    <row r="54" spans="1:9" s="183" customFormat="1">
      <c r="A54" s="123">
        <v>3</v>
      </c>
      <c r="B54" s="128" t="s">
        <v>397</v>
      </c>
      <c r="C54" s="129"/>
      <c r="D54" s="130"/>
      <c r="E54" s="130"/>
      <c r="F54" s="130"/>
      <c r="G54" s="130"/>
      <c r="H54" s="130"/>
    </row>
    <row r="55" spans="1:9" s="182" customFormat="1">
      <c r="A55" s="123">
        <v>4</v>
      </c>
      <c r="B55" s="137" t="s">
        <v>463</v>
      </c>
      <c r="C55" s="138"/>
      <c r="D55" s="139" t="s">
        <v>60</v>
      </c>
      <c r="E55" s="139" t="s">
        <v>60</v>
      </c>
      <c r="F55" s="139" t="s">
        <v>60</v>
      </c>
      <c r="G55" s="139" t="s">
        <v>60</v>
      </c>
      <c r="H55" s="139" t="s">
        <v>60</v>
      </c>
    </row>
    <row r="56" spans="1:9" s="182" customFormat="1">
      <c r="A56" s="123">
        <v>4</v>
      </c>
      <c r="B56" s="137" t="s">
        <v>464</v>
      </c>
      <c r="C56" s="138"/>
      <c r="D56" s="139" t="s">
        <v>60</v>
      </c>
      <c r="E56" s="139" t="s">
        <v>60</v>
      </c>
      <c r="F56" s="139" t="s">
        <v>60</v>
      </c>
      <c r="G56" s="139" t="s">
        <v>60</v>
      </c>
      <c r="H56" s="139" t="s">
        <v>60</v>
      </c>
    </row>
    <row r="57" spans="1:9" s="182" customFormat="1">
      <c r="A57" s="123">
        <v>4</v>
      </c>
      <c r="B57" s="137" t="s">
        <v>465</v>
      </c>
      <c r="C57" s="138"/>
      <c r="D57" s="139" t="s">
        <v>60</v>
      </c>
      <c r="E57" s="139" t="s">
        <v>60</v>
      </c>
      <c r="F57" s="139" t="s">
        <v>60</v>
      </c>
      <c r="G57" s="139" t="s">
        <v>60</v>
      </c>
      <c r="H57" s="139" t="s">
        <v>60</v>
      </c>
    </row>
    <row r="58" spans="1:9" s="185" customFormat="1">
      <c r="A58" s="123">
        <v>3</v>
      </c>
      <c r="B58" s="170" t="s">
        <v>236</v>
      </c>
      <c r="C58" s="141" t="s">
        <v>399</v>
      </c>
      <c r="D58" s="130"/>
      <c r="E58" s="130"/>
      <c r="F58" s="130"/>
      <c r="G58" s="130"/>
      <c r="H58" s="130"/>
      <c r="I58" s="184"/>
    </row>
    <row r="59" spans="1:9" s="182" customFormat="1">
      <c r="A59" s="123">
        <v>4</v>
      </c>
      <c r="B59" s="137" t="s">
        <v>238</v>
      </c>
      <c r="C59" s="142" t="s">
        <v>399</v>
      </c>
      <c r="D59" s="139" t="s">
        <v>60</v>
      </c>
      <c r="E59" s="139" t="s">
        <v>60</v>
      </c>
      <c r="F59" s="139" t="s">
        <v>60</v>
      </c>
      <c r="G59" s="139" t="s">
        <v>60</v>
      </c>
      <c r="H59" s="139" t="s">
        <v>60</v>
      </c>
    </row>
    <row r="60" spans="1:9" s="182" customFormat="1" ht="27.6">
      <c r="A60" s="123">
        <v>4</v>
      </c>
      <c r="B60" s="191" t="s">
        <v>239</v>
      </c>
      <c r="C60" s="138" t="s">
        <v>383</v>
      </c>
      <c r="D60" s="139"/>
      <c r="E60" s="139"/>
      <c r="F60" s="139"/>
      <c r="G60" s="139"/>
      <c r="H60" s="139"/>
    </row>
    <row r="61" spans="1:9" s="182" customFormat="1" ht="27.6">
      <c r="A61" s="123">
        <v>5</v>
      </c>
      <c r="B61" s="134" t="s">
        <v>241</v>
      </c>
      <c r="C61" s="143" t="s">
        <v>399</v>
      </c>
      <c r="D61" s="144" t="s">
        <v>60</v>
      </c>
      <c r="E61" s="144" t="s">
        <v>60</v>
      </c>
      <c r="F61" s="144" t="s">
        <v>60</v>
      </c>
      <c r="G61" s="144" t="s">
        <v>60</v>
      </c>
      <c r="H61" s="144" t="s">
        <v>60</v>
      </c>
    </row>
    <row r="62" spans="1:9" s="182" customFormat="1" ht="27.6">
      <c r="A62" s="123">
        <v>5</v>
      </c>
      <c r="B62" s="134" t="s">
        <v>242</v>
      </c>
      <c r="C62" s="143" t="s">
        <v>399</v>
      </c>
      <c r="D62" s="144" t="s">
        <v>60</v>
      </c>
      <c r="E62" s="144" t="s">
        <v>60</v>
      </c>
      <c r="F62" s="144" t="s">
        <v>60</v>
      </c>
      <c r="G62" s="144" t="s">
        <v>60</v>
      </c>
      <c r="H62" s="144" t="s">
        <v>60</v>
      </c>
    </row>
    <row r="63" spans="1:9" s="182" customFormat="1" ht="27.6">
      <c r="A63" s="123">
        <v>5</v>
      </c>
      <c r="B63" s="134" t="s">
        <v>243</v>
      </c>
      <c r="C63" s="143" t="s">
        <v>399</v>
      </c>
      <c r="D63" s="144" t="s">
        <v>60</v>
      </c>
      <c r="E63" s="144" t="s">
        <v>60</v>
      </c>
      <c r="F63" s="144" t="s">
        <v>60</v>
      </c>
      <c r="G63" s="144" t="s">
        <v>60</v>
      </c>
      <c r="H63" s="144" t="s">
        <v>60</v>
      </c>
    </row>
    <row r="64" spans="1:9" s="182" customFormat="1" ht="27.6">
      <c r="A64" s="123">
        <v>4</v>
      </c>
      <c r="B64" s="191" t="s">
        <v>244</v>
      </c>
      <c r="C64" s="138" t="s">
        <v>383</v>
      </c>
      <c r="D64" s="139"/>
      <c r="E64" s="139"/>
      <c r="F64" s="139"/>
      <c r="G64" s="139"/>
      <c r="H64" s="139"/>
    </row>
    <row r="65" spans="1:8" s="182" customFormat="1" ht="27.6">
      <c r="A65" s="123">
        <v>5</v>
      </c>
      <c r="B65" s="134" t="s">
        <v>245</v>
      </c>
      <c r="C65" s="143" t="s">
        <v>399</v>
      </c>
      <c r="D65" s="144" t="s">
        <v>60</v>
      </c>
      <c r="E65" s="144" t="s">
        <v>60</v>
      </c>
      <c r="F65" s="144" t="s">
        <v>60</v>
      </c>
      <c r="G65" s="144" t="s">
        <v>60</v>
      </c>
      <c r="H65" s="144" t="s">
        <v>60</v>
      </c>
    </row>
    <row r="66" spans="1:8" s="182" customFormat="1" ht="27.6">
      <c r="A66" s="123">
        <v>5</v>
      </c>
      <c r="B66" s="134" t="s">
        <v>246</v>
      </c>
      <c r="C66" s="143" t="s">
        <v>399</v>
      </c>
      <c r="D66" s="144" t="s">
        <v>60</v>
      </c>
      <c r="E66" s="144" t="s">
        <v>60</v>
      </c>
      <c r="F66" s="144" t="s">
        <v>60</v>
      </c>
      <c r="G66" s="144" t="s">
        <v>60</v>
      </c>
      <c r="H66" s="144" t="s">
        <v>60</v>
      </c>
    </row>
    <row r="67" spans="1:8" s="182" customFormat="1">
      <c r="A67" s="123">
        <v>5</v>
      </c>
      <c r="B67" s="134" t="s">
        <v>247</v>
      </c>
      <c r="C67" s="143" t="s">
        <v>399</v>
      </c>
      <c r="D67" s="144" t="s">
        <v>60</v>
      </c>
      <c r="E67" s="144" t="s">
        <v>60</v>
      </c>
      <c r="F67" s="144" t="s">
        <v>60</v>
      </c>
      <c r="G67" s="144" t="s">
        <v>60</v>
      </c>
      <c r="H67" s="144" t="s">
        <v>60</v>
      </c>
    </row>
    <row r="68" spans="1:8" s="182" customFormat="1" ht="27.6">
      <c r="A68" s="123">
        <v>5</v>
      </c>
      <c r="B68" s="134" t="s">
        <v>248</v>
      </c>
      <c r="C68" s="143" t="s">
        <v>399</v>
      </c>
      <c r="D68" s="144" t="s">
        <v>60</v>
      </c>
      <c r="E68" s="144" t="s">
        <v>60</v>
      </c>
      <c r="F68" s="144" t="s">
        <v>60</v>
      </c>
      <c r="G68" s="144" t="s">
        <v>60</v>
      </c>
      <c r="H68" s="144" t="s">
        <v>60</v>
      </c>
    </row>
    <row r="69" spans="1:8" s="182" customFormat="1" ht="27.6">
      <c r="A69" s="123">
        <v>5</v>
      </c>
      <c r="B69" s="134" t="s">
        <v>249</v>
      </c>
      <c r="C69" s="143" t="s">
        <v>399</v>
      </c>
      <c r="D69" s="144" t="s">
        <v>60</v>
      </c>
      <c r="E69" s="144" t="s">
        <v>60</v>
      </c>
      <c r="F69" s="144" t="s">
        <v>60</v>
      </c>
      <c r="G69" s="144" t="s">
        <v>60</v>
      </c>
      <c r="H69" s="144" t="s">
        <v>60</v>
      </c>
    </row>
    <row r="70" spans="1:8" s="182" customFormat="1">
      <c r="A70" s="123">
        <v>5</v>
      </c>
      <c r="B70" s="134" t="s">
        <v>250</v>
      </c>
      <c r="C70" s="143" t="s">
        <v>399</v>
      </c>
      <c r="D70" s="144" t="s">
        <v>60</v>
      </c>
      <c r="E70" s="144" t="s">
        <v>60</v>
      </c>
      <c r="F70" s="144" t="s">
        <v>60</v>
      </c>
      <c r="G70" s="144" t="s">
        <v>60</v>
      </c>
      <c r="H70" s="144" t="s">
        <v>60</v>
      </c>
    </row>
    <row r="71" spans="1:8" s="182" customFormat="1" ht="27.6">
      <c r="A71" s="123">
        <v>4</v>
      </c>
      <c r="B71" s="192" t="s">
        <v>251</v>
      </c>
      <c r="C71" s="138" t="s">
        <v>383</v>
      </c>
      <c r="D71" s="139"/>
      <c r="E71" s="139"/>
      <c r="F71" s="139"/>
      <c r="G71" s="139"/>
      <c r="H71" s="139"/>
    </row>
    <row r="72" spans="1:8" s="182" customFormat="1">
      <c r="A72" s="123">
        <v>5</v>
      </c>
      <c r="B72" s="134" t="s">
        <v>252</v>
      </c>
      <c r="C72" s="143" t="s">
        <v>399</v>
      </c>
      <c r="D72" s="144" t="s">
        <v>60</v>
      </c>
      <c r="E72" s="144" t="s">
        <v>60</v>
      </c>
      <c r="F72" s="144" t="s">
        <v>60</v>
      </c>
      <c r="G72" s="144" t="s">
        <v>60</v>
      </c>
      <c r="H72" s="144" t="s">
        <v>60</v>
      </c>
    </row>
    <row r="73" spans="1:8" s="182" customFormat="1" ht="27.6">
      <c r="A73" s="123">
        <v>5</v>
      </c>
      <c r="B73" s="134" t="s">
        <v>253</v>
      </c>
      <c r="C73" s="143" t="s">
        <v>399</v>
      </c>
      <c r="D73" s="144" t="s">
        <v>60</v>
      </c>
      <c r="E73" s="144" t="s">
        <v>60</v>
      </c>
      <c r="F73" s="144" t="s">
        <v>60</v>
      </c>
      <c r="G73" s="144" t="s">
        <v>60</v>
      </c>
      <c r="H73" s="144" t="s">
        <v>60</v>
      </c>
    </row>
    <row r="74" spans="1:8" s="182" customFormat="1" ht="27.6">
      <c r="A74" s="123">
        <v>5</v>
      </c>
      <c r="B74" s="134" t="s">
        <v>254</v>
      </c>
      <c r="C74" s="143" t="s">
        <v>399</v>
      </c>
      <c r="D74" s="144" t="s">
        <v>60</v>
      </c>
      <c r="E74" s="144" t="s">
        <v>60</v>
      </c>
      <c r="F74" s="144" t="s">
        <v>60</v>
      </c>
      <c r="G74" s="144" t="s">
        <v>60</v>
      </c>
      <c r="H74" s="144" t="s">
        <v>60</v>
      </c>
    </row>
    <row r="75" spans="1:8" s="182" customFormat="1" ht="41.4">
      <c r="A75" s="123">
        <v>5</v>
      </c>
      <c r="B75" s="134" t="s">
        <v>255</v>
      </c>
      <c r="C75" s="143" t="s">
        <v>399</v>
      </c>
      <c r="D75" s="144" t="s">
        <v>60</v>
      </c>
      <c r="E75" s="144" t="s">
        <v>60</v>
      </c>
      <c r="F75" s="144" t="s">
        <v>60</v>
      </c>
      <c r="G75" s="144" t="s">
        <v>60</v>
      </c>
      <c r="H75" s="144" t="s">
        <v>60</v>
      </c>
    </row>
    <row r="76" spans="1:8" s="182" customFormat="1" ht="27.6">
      <c r="A76" s="123">
        <v>4</v>
      </c>
      <c r="B76" s="192" t="s">
        <v>256</v>
      </c>
      <c r="C76" s="138" t="s">
        <v>383</v>
      </c>
      <c r="D76" s="139"/>
      <c r="E76" s="139"/>
      <c r="F76" s="139"/>
      <c r="G76" s="139"/>
      <c r="H76" s="139"/>
    </row>
    <row r="77" spans="1:8" s="182" customFormat="1" ht="41.4">
      <c r="A77" s="123">
        <v>5</v>
      </c>
      <c r="B77" s="134" t="s">
        <v>257</v>
      </c>
      <c r="C77" s="145" t="s">
        <v>399</v>
      </c>
      <c r="D77" s="144" t="s">
        <v>60</v>
      </c>
      <c r="E77" s="144" t="s">
        <v>60</v>
      </c>
      <c r="F77" s="144" t="s">
        <v>60</v>
      </c>
      <c r="G77" s="144" t="s">
        <v>60</v>
      </c>
      <c r="H77" s="144" t="s">
        <v>60</v>
      </c>
    </row>
    <row r="78" spans="1:8" s="182" customFormat="1" ht="27.6">
      <c r="A78" s="123">
        <v>5</v>
      </c>
      <c r="B78" s="134" t="s">
        <v>258</v>
      </c>
      <c r="C78" s="145" t="s">
        <v>399</v>
      </c>
      <c r="D78" s="144" t="s">
        <v>60</v>
      </c>
      <c r="E78" s="144" t="s">
        <v>60</v>
      </c>
      <c r="F78" s="144" t="s">
        <v>60</v>
      </c>
      <c r="G78" s="144" t="s">
        <v>60</v>
      </c>
      <c r="H78" s="144" t="s">
        <v>60</v>
      </c>
    </row>
    <row r="79" spans="1:8" s="182" customFormat="1" ht="27.6">
      <c r="A79" s="123">
        <v>4</v>
      </c>
      <c r="B79" s="192" t="s">
        <v>259</v>
      </c>
      <c r="C79" s="138" t="s">
        <v>383</v>
      </c>
      <c r="D79" s="139"/>
      <c r="E79" s="139"/>
      <c r="F79" s="139"/>
      <c r="G79" s="139"/>
      <c r="H79" s="139"/>
    </row>
    <row r="80" spans="1:8" s="182" customFormat="1" ht="27.6">
      <c r="A80" s="123">
        <v>5</v>
      </c>
      <c r="B80" s="134" t="s">
        <v>400</v>
      </c>
      <c r="C80" s="145" t="s">
        <v>399</v>
      </c>
      <c r="D80" s="144" t="s">
        <v>60</v>
      </c>
      <c r="E80" s="144" t="s">
        <v>60</v>
      </c>
      <c r="F80" s="144" t="s">
        <v>60</v>
      </c>
      <c r="G80" s="144" t="s">
        <v>60</v>
      </c>
      <c r="H80" s="144" t="s">
        <v>60</v>
      </c>
    </row>
    <row r="81" spans="1:8" s="182" customFormat="1" ht="27.6">
      <c r="A81" s="123">
        <v>5</v>
      </c>
      <c r="B81" s="134" t="s">
        <v>261</v>
      </c>
      <c r="C81" s="145" t="s">
        <v>399</v>
      </c>
      <c r="D81" s="144" t="s">
        <v>60</v>
      </c>
      <c r="E81" s="144" t="s">
        <v>60</v>
      </c>
      <c r="F81" s="144" t="s">
        <v>60</v>
      </c>
      <c r="G81" s="144" t="s">
        <v>60</v>
      </c>
      <c r="H81" s="144" t="s">
        <v>60</v>
      </c>
    </row>
    <row r="82" spans="1:8" s="182" customFormat="1">
      <c r="A82" s="123">
        <v>5</v>
      </c>
      <c r="B82" s="134" t="s">
        <v>262</v>
      </c>
      <c r="C82" s="145" t="s">
        <v>399</v>
      </c>
      <c r="D82" s="144" t="s">
        <v>60</v>
      </c>
      <c r="E82" s="144" t="s">
        <v>60</v>
      </c>
      <c r="F82" s="144" t="s">
        <v>60</v>
      </c>
      <c r="G82" s="144" t="s">
        <v>60</v>
      </c>
      <c r="H82" s="144" t="s">
        <v>60</v>
      </c>
    </row>
    <row r="83" spans="1:8" s="182" customFormat="1" ht="27.6">
      <c r="A83" s="123">
        <v>5</v>
      </c>
      <c r="B83" s="134" t="s">
        <v>263</v>
      </c>
      <c r="C83" s="145" t="s">
        <v>399</v>
      </c>
      <c r="D83" s="144" t="s">
        <v>60</v>
      </c>
      <c r="E83" s="144" t="s">
        <v>60</v>
      </c>
      <c r="F83" s="144" t="s">
        <v>60</v>
      </c>
      <c r="G83" s="144" t="s">
        <v>60</v>
      </c>
      <c r="H83" s="144" t="s">
        <v>60</v>
      </c>
    </row>
    <row r="84" spans="1:8" s="182" customFormat="1">
      <c r="A84" s="123">
        <v>5</v>
      </c>
      <c r="B84" s="134" t="s">
        <v>264</v>
      </c>
      <c r="C84" s="145" t="s">
        <v>399</v>
      </c>
      <c r="D84" s="144" t="s">
        <v>60</v>
      </c>
      <c r="E84" s="144" t="s">
        <v>60</v>
      </c>
      <c r="F84" s="144" t="s">
        <v>60</v>
      </c>
      <c r="G84" s="144" t="s">
        <v>60</v>
      </c>
      <c r="H84" s="144" t="s">
        <v>60</v>
      </c>
    </row>
    <row r="85" spans="1:8" s="182" customFormat="1" ht="41.4">
      <c r="A85" s="123">
        <v>5</v>
      </c>
      <c r="B85" s="134" t="s">
        <v>265</v>
      </c>
      <c r="C85" s="145" t="s">
        <v>399</v>
      </c>
      <c r="D85" s="144" t="s">
        <v>60</v>
      </c>
      <c r="E85" s="144" t="s">
        <v>60</v>
      </c>
      <c r="F85" s="144" t="s">
        <v>60</v>
      </c>
      <c r="G85" s="144" t="s">
        <v>60</v>
      </c>
      <c r="H85" s="144" t="s">
        <v>60</v>
      </c>
    </row>
    <row r="86" spans="1:8" s="182" customFormat="1" ht="27.6">
      <c r="A86" s="123">
        <v>4</v>
      </c>
      <c r="B86" s="192" t="s">
        <v>266</v>
      </c>
      <c r="C86" s="138" t="s">
        <v>383</v>
      </c>
      <c r="D86" s="139"/>
      <c r="E86" s="139"/>
      <c r="F86" s="139"/>
      <c r="G86" s="139"/>
      <c r="H86" s="139"/>
    </row>
    <row r="87" spans="1:8" s="182" customFormat="1" ht="41.4">
      <c r="A87" s="123">
        <v>5</v>
      </c>
      <c r="B87" s="134" t="s">
        <v>401</v>
      </c>
      <c r="C87" s="145" t="s">
        <v>399</v>
      </c>
      <c r="D87" s="144" t="s">
        <v>60</v>
      </c>
      <c r="E87" s="144" t="s">
        <v>60</v>
      </c>
      <c r="F87" s="144" t="s">
        <v>60</v>
      </c>
      <c r="G87" s="144" t="s">
        <v>60</v>
      </c>
      <c r="H87" s="144" t="s">
        <v>60</v>
      </c>
    </row>
    <row r="88" spans="1:8" s="185" customFormat="1">
      <c r="A88" s="123">
        <v>2</v>
      </c>
      <c r="B88" s="126" t="s">
        <v>271</v>
      </c>
      <c r="C88" s="126"/>
      <c r="D88" s="127"/>
      <c r="E88" s="127"/>
      <c r="F88" s="127"/>
      <c r="G88" s="127"/>
      <c r="H88" s="127"/>
    </row>
    <row r="89" spans="1:8" s="182" customFormat="1">
      <c r="A89" s="123">
        <v>3</v>
      </c>
      <c r="B89" s="128" t="s">
        <v>272</v>
      </c>
      <c r="C89" s="129"/>
      <c r="D89" s="130"/>
      <c r="E89" s="130"/>
      <c r="F89" s="130"/>
      <c r="G89" s="130"/>
      <c r="H89" s="130"/>
    </row>
    <row r="90" spans="1:8" s="185" customFormat="1" ht="27.6">
      <c r="A90" s="123">
        <v>4</v>
      </c>
      <c r="B90" s="137" t="s">
        <v>273</v>
      </c>
      <c r="C90" s="138"/>
      <c r="D90" s="139" t="s">
        <v>60</v>
      </c>
      <c r="E90" s="139" t="s">
        <v>60</v>
      </c>
      <c r="F90" s="139" t="s">
        <v>60</v>
      </c>
      <c r="G90" s="139" t="s">
        <v>60</v>
      </c>
      <c r="H90" s="139" t="s">
        <v>60</v>
      </c>
    </row>
    <row r="91" spans="1:8" s="185" customFormat="1">
      <c r="A91" s="123">
        <v>4</v>
      </c>
      <c r="B91" s="137" t="s">
        <v>274</v>
      </c>
      <c r="C91" s="138"/>
      <c r="D91" s="139" t="s">
        <v>60</v>
      </c>
      <c r="E91" s="139" t="s">
        <v>60</v>
      </c>
      <c r="F91" s="139" t="s">
        <v>60</v>
      </c>
      <c r="G91" s="139" t="s">
        <v>60</v>
      </c>
      <c r="H91" s="139" t="s">
        <v>60</v>
      </c>
    </row>
    <row r="92" spans="1:8" s="185" customFormat="1">
      <c r="A92" s="123">
        <v>4</v>
      </c>
      <c r="B92" s="137" t="s">
        <v>275</v>
      </c>
      <c r="C92" s="138"/>
      <c r="D92" s="139" t="s">
        <v>60</v>
      </c>
      <c r="E92" s="139" t="s">
        <v>60</v>
      </c>
      <c r="F92" s="139" t="s">
        <v>60</v>
      </c>
      <c r="G92" s="139" t="s">
        <v>60</v>
      </c>
      <c r="H92" s="139" t="s">
        <v>60</v>
      </c>
    </row>
    <row r="93" spans="1:8" s="185" customFormat="1">
      <c r="A93" s="123">
        <v>4</v>
      </c>
      <c r="B93" s="137" t="s">
        <v>403</v>
      </c>
      <c r="C93" s="138"/>
      <c r="D93" s="139" t="s">
        <v>60</v>
      </c>
      <c r="E93" s="139" t="s">
        <v>60</v>
      </c>
      <c r="F93" s="139" t="s">
        <v>60</v>
      </c>
      <c r="G93" s="139" t="s">
        <v>60</v>
      </c>
      <c r="H93" s="139" t="s">
        <v>60</v>
      </c>
    </row>
    <row r="94" spans="1:8" s="185" customFormat="1">
      <c r="A94" s="123">
        <v>4</v>
      </c>
      <c r="B94" s="137" t="s">
        <v>276</v>
      </c>
      <c r="C94" s="138"/>
      <c r="D94" s="139" t="s">
        <v>60</v>
      </c>
      <c r="E94" s="139" t="s">
        <v>60</v>
      </c>
      <c r="F94" s="139" t="s">
        <v>60</v>
      </c>
      <c r="G94" s="139" t="s">
        <v>60</v>
      </c>
      <c r="H94" s="139" t="s">
        <v>60</v>
      </c>
    </row>
    <row r="95" spans="1:8" s="185" customFormat="1">
      <c r="A95" s="123">
        <v>2</v>
      </c>
      <c r="B95" s="171" t="s">
        <v>466</v>
      </c>
      <c r="C95" s="126"/>
      <c r="D95" s="127"/>
      <c r="E95" s="127"/>
      <c r="F95" s="127"/>
      <c r="G95" s="127"/>
      <c r="H95" s="127"/>
    </row>
    <row r="96" spans="1:8" s="185" customFormat="1">
      <c r="A96" s="123">
        <v>3</v>
      </c>
      <c r="B96" s="172" t="s">
        <v>458</v>
      </c>
      <c r="C96" s="129"/>
      <c r="D96" s="130"/>
      <c r="E96" s="130"/>
      <c r="F96" s="130"/>
      <c r="G96" s="130"/>
      <c r="H96" s="130"/>
    </row>
    <row r="97" spans="1:10" s="185" customFormat="1" ht="41.4">
      <c r="A97" s="123">
        <v>4</v>
      </c>
      <c r="B97" s="137" t="s">
        <v>467</v>
      </c>
      <c r="C97" s="138"/>
      <c r="D97" s="139">
        <v>2</v>
      </c>
      <c r="E97" s="139">
        <v>4</v>
      </c>
      <c r="F97" s="139">
        <v>6</v>
      </c>
      <c r="G97" s="139">
        <v>8</v>
      </c>
      <c r="H97" s="139" t="s">
        <v>468</v>
      </c>
    </row>
    <row r="98" spans="1:10" s="185" customFormat="1" ht="41.4">
      <c r="A98" s="123">
        <v>4</v>
      </c>
      <c r="B98" s="137" t="s">
        <v>469</v>
      </c>
      <c r="C98" s="138"/>
      <c r="D98" s="139">
        <v>8</v>
      </c>
      <c r="E98" s="139">
        <v>16</v>
      </c>
      <c r="F98" s="139">
        <v>32</v>
      </c>
      <c r="G98" s="139">
        <v>64</v>
      </c>
      <c r="H98" s="139" t="s">
        <v>468</v>
      </c>
    </row>
    <row r="99" spans="1:10" s="185" customFormat="1" ht="41.4">
      <c r="A99" s="123">
        <v>4</v>
      </c>
      <c r="B99" s="137" t="s">
        <v>470</v>
      </c>
      <c r="C99" s="138"/>
      <c r="D99" s="139">
        <v>150</v>
      </c>
      <c r="E99" s="139">
        <v>150</v>
      </c>
      <c r="F99" s="139">
        <v>150</v>
      </c>
      <c r="G99" s="139">
        <v>150</v>
      </c>
      <c r="H99" s="139" t="s">
        <v>468</v>
      </c>
    </row>
    <row r="100" spans="1:10" s="185" customFormat="1">
      <c r="A100" s="123">
        <v>2</v>
      </c>
      <c r="B100" s="126" t="s">
        <v>279</v>
      </c>
      <c r="C100" s="126"/>
      <c r="D100" s="127"/>
      <c r="E100" s="127"/>
      <c r="F100" s="127"/>
      <c r="G100" s="127"/>
      <c r="H100" s="127"/>
    </row>
    <row r="101" spans="1:10" s="193" customFormat="1">
      <c r="A101" s="123">
        <v>3</v>
      </c>
      <c r="B101" s="128" t="s">
        <v>280</v>
      </c>
      <c r="C101" s="129"/>
      <c r="D101" s="130"/>
      <c r="E101" s="130"/>
      <c r="F101" s="130"/>
      <c r="G101" s="130"/>
      <c r="H101" s="130"/>
    </row>
    <row r="102" spans="1:10" s="182" customFormat="1" ht="27.6">
      <c r="A102" s="123">
        <v>4</v>
      </c>
      <c r="B102" s="149" t="s">
        <v>471</v>
      </c>
      <c r="C102" s="150" t="s">
        <v>472</v>
      </c>
      <c r="D102" s="151" t="s">
        <v>60</v>
      </c>
      <c r="E102" s="151" t="s">
        <v>60</v>
      </c>
      <c r="F102" s="151" t="s">
        <v>60</v>
      </c>
      <c r="G102" s="151" t="s">
        <v>60</v>
      </c>
      <c r="H102" s="151" t="s">
        <v>60</v>
      </c>
    </row>
    <row r="103" spans="1:10" s="194" customFormat="1" ht="27.6">
      <c r="A103" s="123">
        <v>4</v>
      </c>
      <c r="B103" s="149" t="s">
        <v>473</v>
      </c>
      <c r="C103" s="150" t="s">
        <v>472</v>
      </c>
      <c r="D103" s="151" t="s">
        <v>60</v>
      </c>
      <c r="E103" s="151" t="s">
        <v>60</v>
      </c>
      <c r="F103" s="151" t="s">
        <v>60</v>
      </c>
      <c r="G103" s="151" t="s">
        <v>60</v>
      </c>
      <c r="H103" s="151" t="s">
        <v>60</v>
      </c>
    </row>
    <row r="104" spans="1:10" s="194" customFormat="1">
      <c r="A104" s="123">
        <v>3</v>
      </c>
      <c r="B104" s="128" t="s">
        <v>283</v>
      </c>
      <c r="C104" s="129"/>
      <c r="D104" s="130"/>
      <c r="E104" s="130"/>
      <c r="F104" s="130"/>
      <c r="G104" s="130"/>
      <c r="H104" s="130"/>
    </row>
    <row r="105" spans="1:10" s="182" customFormat="1">
      <c r="A105" s="123">
        <v>4</v>
      </c>
      <c r="B105" s="149" t="s">
        <v>284</v>
      </c>
      <c r="C105" s="150"/>
      <c r="D105" s="151" t="s">
        <v>60</v>
      </c>
      <c r="E105" s="151" t="s">
        <v>60</v>
      </c>
      <c r="F105" s="151" t="s">
        <v>60</v>
      </c>
      <c r="G105" s="151" t="s">
        <v>60</v>
      </c>
      <c r="H105" s="151" t="s">
        <v>60</v>
      </c>
      <c r="J105" s="195"/>
    </row>
    <row r="106" spans="1:10" s="194" customFormat="1">
      <c r="A106" s="123">
        <v>4</v>
      </c>
      <c r="B106" s="149" t="s">
        <v>474</v>
      </c>
      <c r="C106" s="150"/>
      <c r="D106" s="151" t="s">
        <v>62</v>
      </c>
      <c r="E106" s="151" t="s">
        <v>62</v>
      </c>
      <c r="F106" s="151" t="s">
        <v>62</v>
      </c>
      <c r="G106" s="151" t="s">
        <v>62</v>
      </c>
      <c r="H106" s="151" t="s">
        <v>62</v>
      </c>
    </row>
    <row r="107" spans="1:10" s="194" customFormat="1">
      <c r="A107" s="123">
        <v>4</v>
      </c>
      <c r="B107" s="149" t="s">
        <v>475</v>
      </c>
      <c r="C107" s="150"/>
      <c r="D107" s="151" t="s">
        <v>60</v>
      </c>
      <c r="E107" s="151" t="s">
        <v>60</v>
      </c>
      <c r="F107" s="151" t="s">
        <v>60</v>
      </c>
      <c r="G107" s="151" t="s">
        <v>60</v>
      </c>
      <c r="H107" s="151" t="s">
        <v>60</v>
      </c>
    </row>
    <row r="108" spans="1:10" s="194" customFormat="1">
      <c r="A108" s="123">
        <v>1</v>
      </c>
      <c r="B108" s="124" t="s">
        <v>26</v>
      </c>
      <c r="C108" s="124"/>
      <c r="D108" s="125"/>
      <c r="E108" s="125"/>
      <c r="F108" s="125"/>
      <c r="G108" s="125"/>
      <c r="H108" s="125"/>
    </row>
    <row r="109" spans="1:10" s="194" customFormat="1">
      <c r="A109" s="123">
        <v>2</v>
      </c>
      <c r="B109" s="126" t="s">
        <v>285</v>
      </c>
      <c r="C109" s="126" t="s">
        <v>404</v>
      </c>
      <c r="D109" s="127"/>
      <c r="E109" s="127"/>
      <c r="F109" s="127"/>
      <c r="G109" s="127"/>
      <c r="H109" s="127"/>
    </row>
    <row r="110" spans="1:10" s="194" customFormat="1">
      <c r="A110" s="123">
        <v>3</v>
      </c>
      <c r="B110" s="128" t="s">
        <v>287</v>
      </c>
      <c r="C110" s="129"/>
      <c r="D110" s="130"/>
      <c r="E110" s="130"/>
      <c r="F110" s="130"/>
      <c r="G110" s="130"/>
      <c r="H110" s="130"/>
    </row>
    <row r="111" spans="1:10" s="196" customFormat="1">
      <c r="A111" s="123">
        <v>4</v>
      </c>
      <c r="B111" s="149" t="s">
        <v>288</v>
      </c>
      <c r="C111" s="150"/>
      <c r="D111" s="151" t="s">
        <v>60</v>
      </c>
      <c r="E111" s="151" t="s">
        <v>60</v>
      </c>
      <c r="F111" s="151" t="s">
        <v>60</v>
      </c>
      <c r="G111" s="151" t="s">
        <v>60</v>
      </c>
      <c r="H111" s="151" t="s">
        <v>60</v>
      </c>
    </row>
    <row r="112" spans="1:10" s="194" customFormat="1">
      <c r="A112" s="123">
        <v>4</v>
      </c>
      <c r="B112" s="149" t="s">
        <v>289</v>
      </c>
      <c r="C112" s="150"/>
      <c r="D112" s="151" t="s">
        <v>60</v>
      </c>
      <c r="E112" s="151" t="s">
        <v>60</v>
      </c>
      <c r="F112" s="151" t="s">
        <v>60</v>
      </c>
      <c r="G112" s="151" t="s">
        <v>60</v>
      </c>
      <c r="H112" s="151" t="s">
        <v>60</v>
      </c>
    </row>
    <row r="113" spans="1:8" s="194" customFormat="1">
      <c r="A113" s="123">
        <v>4</v>
      </c>
      <c r="B113" s="149" t="s">
        <v>290</v>
      </c>
      <c r="C113" s="150"/>
      <c r="D113" s="151" t="s">
        <v>60</v>
      </c>
      <c r="E113" s="151" t="s">
        <v>60</v>
      </c>
      <c r="F113" s="151" t="s">
        <v>60</v>
      </c>
      <c r="G113" s="151" t="s">
        <v>60</v>
      </c>
      <c r="H113" s="151" t="s">
        <v>60</v>
      </c>
    </row>
    <row r="114" spans="1:8" s="194" customFormat="1">
      <c r="A114" s="123">
        <v>4</v>
      </c>
      <c r="B114" s="149" t="s">
        <v>291</v>
      </c>
      <c r="C114" s="150"/>
      <c r="D114" s="151" t="s">
        <v>60</v>
      </c>
      <c r="E114" s="151" t="s">
        <v>60</v>
      </c>
      <c r="F114" s="151" t="s">
        <v>60</v>
      </c>
      <c r="G114" s="151" t="s">
        <v>60</v>
      </c>
      <c r="H114" s="151" t="s">
        <v>60</v>
      </c>
    </row>
    <row r="115" spans="1:8" s="194" customFormat="1">
      <c r="A115" s="123">
        <v>4</v>
      </c>
      <c r="B115" s="149" t="s">
        <v>292</v>
      </c>
      <c r="C115" s="150"/>
      <c r="D115" s="151" t="s">
        <v>60</v>
      </c>
      <c r="E115" s="151" t="s">
        <v>60</v>
      </c>
      <c r="F115" s="151" t="s">
        <v>60</v>
      </c>
      <c r="G115" s="151" t="s">
        <v>60</v>
      </c>
      <c r="H115" s="151" t="s">
        <v>60</v>
      </c>
    </row>
    <row r="116" spans="1:8" s="194" customFormat="1">
      <c r="A116" s="123">
        <v>4</v>
      </c>
      <c r="B116" s="149" t="s">
        <v>293</v>
      </c>
      <c r="C116" s="150"/>
      <c r="D116" s="151" t="s">
        <v>60</v>
      </c>
      <c r="E116" s="151" t="s">
        <v>60</v>
      </c>
      <c r="F116" s="151" t="s">
        <v>60</v>
      </c>
      <c r="G116" s="151" t="s">
        <v>60</v>
      </c>
      <c r="H116" s="151" t="s">
        <v>60</v>
      </c>
    </row>
    <row r="117" spans="1:8" s="194" customFormat="1">
      <c r="A117" s="123">
        <v>3</v>
      </c>
      <c r="B117" s="128" t="s">
        <v>294</v>
      </c>
      <c r="C117" s="129"/>
      <c r="D117" s="130"/>
      <c r="E117" s="130"/>
      <c r="F117" s="130"/>
      <c r="G117" s="130"/>
      <c r="H117" s="130"/>
    </row>
    <row r="118" spans="1:8" s="196" customFormat="1">
      <c r="A118" s="123">
        <v>4</v>
      </c>
      <c r="B118" s="149" t="s">
        <v>295</v>
      </c>
      <c r="C118" s="150"/>
      <c r="D118" s="151" t="s">
        <v>60</v>
      </c>
      <c r="E118" s="151" t="s">
        <v>60</v>
      </c>
      <c r="F118" s="151" t="s">
        <v>60</v>
      </c>
      <c r="G118" s="151" t="s">
        <v>60</v>
      </c>
      <c r="H118" s="151" t="s">
        <v>60</v>
      </c>
    </row>
    <row r="119" spans="1:8" s="194" customFormat="1">
      <c r="A119" s="123">
        <v>4</v>
      </c>
      <c r="B119" s="149" t="s">
        <v>296</v>
      </c>
      <c r="C119" s="150"/>
      <c r="D119" s="151" t="s">
        <v>60</v>
      </c>
      <c r="E119" s="151" t="s">
        <v>60</v>
      </c>
      <c r="F119" s="151" t="s">
        <v>60</v>
      </c>
      <c r="G119" s="151" t="s">
        <v>60</v>
      </c>
      <c r="H119" s="151" t="s">
        <v>60</v>
      </c>
    </row>
    <row r="120" spans="1:8" s="194" customFormat="1">
      <c r="A120" s="123">
        <v>4</v>
      </c>
      <c r="B120" s="149" t="s">
        <v>297</v>
      </c>
      <c r="C120" s="150"/>
      <c r="D120" s="151" t="s">
        <v>60</v>
      </c>
      <c r="E120" s="151" t="s">
        <v>60</v>
      </c>
      <c r="F120" s="151" t="s">
        <v>60</v>
      </c>
      <c r="G120" s="151" t="s">
        <v>60</v>
      </c>
      <c r="H120" s="151" t="s">
        <v>60</v>
      </c>
    </row>
    <row r="121" spans="1:8" s="194" customFormat="1">
      <c r="A121" s="123">
        <v>4</v>
      </c>
      <c r="B121" s="149" t="s">
        <v>298</v>
      </c>
      <c r="C121" s="150"/>
      <c r="D121" s="151" t="s">
        <v>60</v>
      </c>
      <c r="E121" s="151" t="s">
        <v>60</v>
      </c>
      <c r="F121" s="151" t="s">
        <v>60</v>
      </c>
      <c r="G121" s="151" t="s">
        <v>60</v>
      </c>
      <c r="H121" s="151" t="s">
        <v>60</v>
      </c>
    </row>
    <row r="122" spans="1:8" s="194" customFormat="1">
      <c r="A122" s="123">
        <v>4</v>
      </c>
      <c r="B122" s="149" t="s">
        <v>299</v>
      </c>
      <c r="C122" s="150"/>
      <c r="D122" s="151" t="s">
        <v>60</v>
      </c>
      <c r="E122" s="151" t="s">
        <v>60</v>
      </c>
      <c r="F122" s="151" t="s">
        <v>60</v>
      </c>
      <c r="G122" s="151" t="s">
        <v>60</v>
      </c>
      <c r="H122" s="151" t="s">
        <v>60</v>
      </c>
    </row>
    <row r="123" spans="1:8" s="194" customFormat="1">
      <c r="A123" s="123">
        <v>4</v>
      </c>
      <c r="B123" s="149" t="s">
        <v>300</v>
      </c>
      <c r="C123" s="150"/>
      <c r="D123" s="151" t="s">
        <v>60</v>
      </c>
      <c r="E123" s="151" t="s">
        <v>60</v>
      </c>
      <c r="F123" s="151" t="s">
        <v>60</v>
      </c>
      <c r="G123" s="151" t="s">
        <v>60</v>
      </c>
      <c r="H123" s="151" t="s">
        <v>60</v>
      </c>
    </row>
    <row r="124" spans="1:8" s="194" customFormat="1">
      <c r="A124" s="123">
        <v>4</v>
      </c>
      <c r="B124" s="149" t="s">
        <v>301</v>
      </c>
      <c r="C124" s="150"/>
      <c r="D124" s="151" t="s">
        <v>60</v>
      </c>
      <c r="E124" s="151" t="s">
        <v>60</v>
      </c>
      <c r="F124" s="151" t="s">
        <v>60</v>
      </c>
      <c r="G124" s="151" t="s">
        <v>60</v>
      </c>
      <c r="H124" s="151" t="s">
        <v>60</v>
      </c>
    </row>
    <row r="125" spans="1:8" s="194" customFormat="1">
      <c r="A125" s="123">
        <v>3</v>
      </c>
      <c r="B125" s="128" t="s">
        <v>302</v>
      </c>
      <c r="C125" s="129"/>
      <c r="D125" s="130"/>
      <c r="E125" s="130"/>
      <c r="F125" s="130"/>
      <c r="G125" s="130"/>
      <c r="H125" s="130"/>
    </row>
    <row r="126" spans="1:8" s="196" customFormat="1">
      <c r="A126" s="123">
        <v>4</v>
      </c>
      <c r="B126" s="149" t="s">
        <v>303</v>
      </c>
      <c r="C126" s="150"/>
      <c r="D126" s="151" t="s">
        <v>60</v>
      </c>
      <c r="E126" s="151" t="s">
        <v>60</v>
      </c>
      <c r="F126" s="151" t="s">
        <v>60</v>
      </c>
      <c r="G126" s="151" t="s">
        <v>60</v>
      </c>
      <c r="H126" s="151" t="s">
        <v>60</v>
      </c>
    </row>
    <row r="127" spans="1:8" s="194" customFormat="1">
      <c r="A127" s="123">
        <v>4</v>
      </c>
      <c r="B127" s="149" t="s">
        <v>304</v>
      </c>
      <c r="C127" s="150"/>
      <c r="D127" s="151" t="s">
        <v>60</v>
      </c>
      <c r="E127" s="151" t="s">
        <v>60</v>
      </c>
      <c r="F127" s="151" t="s">
        <v>60</v>
      </c>
      <c r="G127" s="151" t="s">
        <v>60</v>
      </c>
      <c r="H127" s="151" t="s">
        <v>60</v>
      </c>
    </row>
    <row r="128" spans="1:8" s="194" customFormat="1">
      <c r="A128" s="123">
        <v>4</v>
      </c>
      <c r="B128" s="149" t="s">
        <v>305</v>
      </c>
      <c r="C128" s="150"/>
      <c r="D128" s="151" t="s">
        <v>60</v>
      </c>
      <c r="E128" s="151" t="s">
        <v>60</v>
      </c>
      <c r="F128" s="151" t="s">
        <v>60</v>
      </c>
      <c r="G128" s="151" t="s">
        <v>60</v>
      </c>
      <c r="H128" s="151" t="s">
        <v>60</v>
      </c>
    </row>
    <row r="129" spans="1:8" s="194" customFormat="1">
      <c r="A129" s="123">
        <v>4</v>
      </c>
      <c r="B129" s="149" t="s">
        <v>306</v>
      </c>
      <c r="C129" s="150"/>
      <c r="D129" s="151" t="s">
        <v>60</v>
      </c>
      <c r="E129" s="151" t="s">
        <v>60</v>
      </c>
      <c r="F129" s="151" t="s">
        <v>60</v>
      </c>
      <c r="G129" s="151" t="s">
        <v>60</v>
      </c>
      <c r="H129" s="151" t="s">
        <v>60</v>
      </c>
    </row>
    <row r="130" spans="1:8" s="194" customFormat="1">
      <c r="A130" s="123">
        <v>4</v>
      </c>
      <c r="B130" s="149" t="s">
        <v>307</v>
      </c>
      <c r="C130" s="150"/>
      <c r="D130" s="151" t="s">
        <v>60</v>
      </c>
      <c r="E130" s="151" t="s">
        <v>60</v>
      </c>
      <c r="F130" s="151" t="s">
        <v>60</v>
      </c>
      <c r="G130" s="151" t="s">
        <v>60</v>
      </c>
      <c r="H130" s="151" t="s">
        <v>60</v>
      </c>
    </row>
    <row r="131" spans="1:8" s="194" customFormat="1">
      <c r="A131" s="123">
        <v>4</v>
      </c>
      <c r="B131" s="149" t="s">
        <v>308</v>
      </c>
      <c r="C131" s="150"/>
      <c r="D131" s="151" t="s">
        <v>62</v>
      </c>
      <c r="E131" s="151" t="s">
        <v>62</v>
      </c>
      <c r="F131" s="151" t="s">
        <v>62</v>
      </c>
      <c r="G131" s="151" t="s">
        <v>62</v>
      </c>
      <c r="H131" s="151" t="s">
        <v>62</v>
      </c>
    </row>
    <row r="132" spans="1:8" s="194" customFormat="1">
      <c r="A132" s="123">
        <v>4</v>
      </c>
      <c r="B132" s="149" t="s">
        <v>310</v>
      </c>
      <c r="C132" s="150"/>
      <c r="D132" s="151" t="s">
        <v>60</v>
      </c>
      <c r="E132" s="151" t="s">
        <v>60</v>
      </c>
      <c r="F132" s="151" t="s">
        <v>60</v>
      </c>
      <c r="G132" s="151" t="s">
        <v>60</v>
      </c>
      <c r="H132" s="151" t="s">
        <v>60</v>
      </c>
    </row>
    <row r="133" spans="1:8" s="194" customFormat="1">
      <c r="A133" s="123">
        <v>4</v>
      </c>
      <c r="B133" s="149" t="s">
        <v>311</v>
      </c>
      <c r="C133" s="150"/>
      <c r="D133" s="151" t="s">
        <v>60</v>
      </c>
      <c r="E133" s="151" t="s">
        <v>60</v>
      </c>
      <c r="F133" s="151" t="s">
        <v>60</v>
      </c>
      <c r="G133" s="151" t="s">
        <v>60</v>
      </c>
      <c r="H133" s="151" t="s">
        <v>60</v>
      </c>
    </row>
    <row r="134" spans="1:8" s="194" customFormat="1">
      <c r="A134" s="123">
        <v>3</v>
      </c>
      <c r="B134" s="128" t="s">
        <v>312</v>
      </c>
      <c r="C134" s="129"/>
      <c r="D134" s="130"/>
      <c r="E134" s="130"/>
      <c r="F134" s="130"/>
      <c r="G134" s="130"/>
      <c r="H134" s="130"/>
    </row>
    <row r="135" spans="1:8" s="196" customFormat="1">
      <c r="A135" s="123">
        <v>4</v>
      </c>
      <c r="B135" s="149" t="s">
        <v>313</v>
      </c>
      <c r="C135" s="150"/>
      <c r="D135" s="151" t="s">
        <v>60</v>
      </c>
      <c r="E135" s="151" t="s">
        <v>60</v>
      </c>
      <c r="F135" s="151" t="s">
        <v>60</v>
      </c>
      <c r="G135" s="151" t="s">
        <v>60</v>
      </c>
      <c r="H135" s="151" t="s">
        <v>60</v>
      </c>
    </row>
    <row r="136" spans="1:8" s="194" customFormat="1">
      <c r="A136" s="123">
        <v>4</v>
      </c>
      <c r="B136" s="149" t="s">
        <v>314</v>
      </c>
      <c r="C136" s="150"/>
      <c r="D136" s="151" t="s">
        <v>60</v>
      </c>
      <c r="E136" s="151" t="s">
        <v>60</v>
      </c>
      <c r="F136" s="151" t="s">
        <v>60</v>
      </c>
      <c r="G136" s="151" t="s">
        <v>60</v>
      </c>
      <c r="H136" s="151" t="s">
        <v>60</v>
      </c>
    </row>
    <row r="137" spans="1:8" s="194" customFormat="1">
      <c r="A137" s="123">
        <v>4</v>
      </c>
      <c r="B137" s="149" t="s">
        <v>315</v>
      </c>
      <c r="C137" s="150"/>
      <c r="D137" s="151" t="s">
        <v>60</v>
      </c>
      <c r="E137" s="151" t="s">
        <v>60</v>
      </c>
      <c r="F137" s="151" t="s">
        <v>60</v>
      </c>
      <c r="G137" s="151" t="s">
        <v>60</v>
      </c>
      <c r="H137" s="151" t="s">
        <v>60</v>
      </c>
    </row>
    <row r="138" spans="1:8" s="194" customFormat="1">
      <c r="A138" s="123">
        <v>2</v>
      </c>
      <c r="B138" s="126" t="s">
        <v>411</v>
      </c>
      <c r="C138" s="126"/>
      <c r="D138" s="126"/>
      <c r="E138" s="126"/>
      <c r="F138" s="126"/>
      <c r="G138" s="126"/>
      <c r="H138" s="126"/>
    </row>
    <row r="139" spans="1:8" s="194" customFormat="1">
      <c r="A139" s="123">
        <v>3</v>
      </c>
      <c r="B139" s="152" t="s">
        <v>412</v>
      </c>
      <c r="C139" s="197"/>
      <c r="D139" s="197" t="s">
        <v>60</v>
      </c>
      <c r="E139" s="197" t="s">
        <v>60</v>
      </c>
      <c r="F139" s="197" t="s">
        <v>60</v>
      </c>
      <c r="G139" s="197" t="s">
        <v>60</v>
      </c>
      <c r="H139" s="197" t="s">
        <v>60</v>
      </c>
    </row>
    <row r="140" spans="1:8" s="194" customFormat="1">
      <c r="A140" s="123">
        <v>3</v>
      </c>
      <c r="B140" s="152" t="s">
        <v>413</v>
      </c>
      <c r="C140" s="197"/>
      <c r="D140" s="197" t="s">
        <v>60</v>
      </c>
      <c r="E140" s="197" t="s">
        <v>60</v>
      </c>
      <c r="F140" s="197" t="s">
        <v>60</v>
      </c>
      <c r="G140" s="197" t="s">
        <v>60</v>
      </c>
      <c r="H140" s="197" t="s">
        <v>60</v>
      </c>
    </row>
    <row r="141" spans="1:8" s="194" customFormat="1">
      <c r="A141" s="123">
        <v>2</v>
      </c>
      <c r="B141" s="126" t="s">
        <v>414</v>
      </c>
      <c r="C141" s="126"/>
      <c r="D141" s="127"/>
      <c r="E141" s="127"/>
      <c r="F141" s="127"/>
      <c r="G141" s="127"/>
      <c r="H141" s="127"/>
    </row>
    <row r="142" spans="1:8" s="182" customFormat="1">
      <c r="A142" s="123">
        <v>3</v>
      </c>
      <c r="B142" s="128" t="s">
        <v>272</v>
      </c>
      <c r="C142" s="129"/>
      <c r="D142" s="130"/>
      <c r="E142" s="130"/>
      <c r="F142" s="130"/>
      <c r="G142" s="130"/>
      <c r="H142" s="130"/>
    </row>
    <row r="143" spans="1:8" s="182" customFormat="1">
      <c r="A143" s="123">
        <v>4</v>
      </c>
      <c r="B143" s="149" t="s">
        <v>415</v>
      </c>
      <c r="C143" s="150"/>
      <c r="D143" s="151" t="s">
        <v>60</v>
      </c>
      <c r="E143" s="151" t="s">
        <v>60</v>
      </c>
      <c r="F143" s="151" t="s">
        <v>60</v>
      </c>
      <c r="G143" s="151" t="s">
        <v>60</v>
      </c>
      <c r="H143" s="151" t="s">
        <v>60</v>
      </c>
    </row>
    <row r="144" spans="1:8" s="194" customFormat="1">
      <c r="A144" s="123">
        <v>4</v>
      </c>
      <c r="B144" s="149" t="s">
        <v>416</v>
      </c>
      <c r="C144" s="150"/>
      <c r="D144" s="151" t="s">
        <v>60</v>
      </c>
      <c r="E144" s="151" t="s">
        <v>60</v>
      </c>
      <c r="F144" s="151" t="s">
        <v>60</v>
      </c>
      <c r="G144" s="151" t="s">
        <v>60</v>
      </c>
      <c r="H144" s="151" t="s">
        <v>60</v>
      </c>
    </row>
    <row r="145" spans="1:9" s="194" customFormat="1">
      <c r="A145" s="123">
        <v>4</v>
      </c>
      <c r="B145" s="149" t="s">
        <v>476</v>
      </c>
      <c r="C145" s="150"/>
      <c r="D145" s="151" t="s">
        <v>60</v>
      </c>
      <c r="E145" s="151" t="s">
        <v>60</v>
      </c>
      <c r="F145" s="151" t="s">
        <v>60</v>
      </c>
      <c r="G145" s="151" t="s">
        <v>60</v>
      </c>
      <c r="H145" s="151" t="s">
        <v>60</v>
      </c>
    </row>
    <row r="146" spans="1:9" s="194" customFormat="1">
      <c r="A146" s="123">
        <v>3</v>
      </c>
      <c r="B146" s="128" t="s">
        <v>317</v>
      </c>
      <c r="C146" s="129"/>
      <c r="D146" s="130"/>
      <c r="E146" s="130"/>
      <c r="F146" s="130"/>
      <c r="G146" s="130"/>
      <c r="H146" s="130"/>
    </row>
    <row r="147" spans="1:9" s="194" customFormat="1">
      <c r="A147" s="123">
        <v>4</v>
      </c>
      <c r="B147" s="149" t="s">
        <v>318</v>
      </c>
      <c r="C147" s="150"/>
      <c r="D147" s="151" t="str">
        <f>IF(iOC_Purpose="Benchmark","n/a","enthalten")</f>
        <v>enthalten</v>
      </c>
      <c r="E147" s="151" t="str">
        <f t="shared" ref="E147:G147" si="0">IF(iOC_Purpose="Benchmark","n/a","enthalten")</f>
        <v>enthalten</v>
      </c>
      <c r="F147" s="151" t="str">
        <f t="shared" si="0"/>
        <v>enthalten</v>
      </c>
      <c r="G147" s="151" t="str">
        <f t="shared" si="0"/>
        <v>enthalten</v>
      </c>
      <c r="H147" s="151" t="str">
        <f>IF(iOC_Purpose="Benchmark","n/a","enthalten")</f>
        <v>enthalten</v>
      </c>
    </row>
    <row r="148" spans="1:9" s="182" customFormat="1">
      <c r="A148" s="123">
        <v>2</v>
      </c>
      <c r="B148" s="126" t="s">
        <v>320</v>
      </c>
      <c r="C148" s="126"/>
      <c r="D148" s="127"/>
      <c r="E148" s="127"/>
      <c r="F148" s="127"/>
      <c r="G148" s="127"/>
      <c r="H148" s="127"/>
    </row>
    <row r="149" spans="1:9" s="182" customFormat="1">
      <c r="A149" s="123">
        <v>3</v>
      </c>
      <c r="B149" s="128" t="s">
        <v>477</v>
      </c>
      <c r="C149" s="129" t="s">
        <v>478</v>
      </c>
      <c r="D149" s="130"/>
      <c r="E149" s="130"/>
      <c r="F149" s="130"/>
      <c r="G149" s="130"/>
      <c r="H149" s="130"/>
    </row>
    <row r="150" spans="1:9" s="182" customFormat="1">
      <c r="A150" s="123">
        <v>4</v>
      </c>
      <c r="B150" s="137" t="s">
        <v>479</v>
      </c>
      <c r="C150" s="138"/>
      <c r="D150" s="139" t="s">
        <v>62</v>
      </c>
      <c r="E150" s="139" t="s">
        <v>62</v>
      </c>
      <c r="F150" s="139" t="s">
        <v>62</v>
      </c>
      <c r="G150" s="139" t="s">
        <v>62</v>
      </c>
      <c r="H150" s="139" t="s">
        <v>62</v>
      </c>
    </row>
    <row r="151" spans="1:9" s="182" customFormat="1">
      <c r="A151" s="123">
        <v>4</v>
      </c>
      <c r="B151" s="137" t="s">
        <v>480</v>
      </c>
      <c r="C151" s="138"/>
      <c r="D151" s="139" t="s">
        <v>62</v>
      </c>
      <c r="E151" s="139" t="s">
        <v>62</v>
      </c>
      <c r="F151" s="139" t="s">
        <v>62</v>
      </c>
      <c r="G151" s="139" t="s">
        <v>62</v>
      </c>
      <c r="H151" s="139" t="s">
        <v>62</v>
      </c>
    </row>
    <row r="152" spans="1:9" s="182" customFormat="1" ht="27.6">
      <c r="A152" s="123">
        <v>4</v>
      </c>
      <c r="B152" s="137" t="s">
        <v>65</v>
      </c>
      <c r="C152" s="150" t="s">
        <v>472</v>
      </c>
      <c r="D152" s="151" t="s">
        <v>60</v>
      </c>
      <c r="E152" s="151" t="s">
        <v>60</v>
      </c>
      <c r="F152" s="151" t="s">
        <v>60</v>
      </c>
      <c r="G152" s="151" t="s">
        <v>60</v>
      </c>
      <c r="H152" s="151" t="s">
        <v>60</v>
      </c>
    </row>
    <row r="153" spans="1:9" s="182" customFormat="1" ht="27.6">
      <c r="A153" s="123">
        <v>4</v>
      </c>
      <c r="B153" s="137" t="s">
        <v>481</v>
      </c>
      <c r="C153" s="150" t="s">
        <v>472</v>
      </c>
      <c r="D153" s="151" t="s">
        <v>60</v>
      </c>
      <c r="E153" s="151" t="s">
        <v>60</v>
      </c>
      <c r="F153" s="151" t="s">
        <v>60</v>
      </c>
      <c r="G153" s="151" t="s">
        <v>60</v>
      </c>
      <c r="H153" s="151" t="s">
        <v>60</v>
      </c>
    </row>
    <row r="154" spans="1:9" s="182" customFormat="1">
      <c r="A154" s="123">
        <v>3</v>
      </c>
      <c r="B154" s="128" t="s">
        <v>321</v>
      </c>
      <c r="C154" s="129"/>
      <c r="D154" s="130"/>
      <c r="E154" s="130"/>
      <c r="F154" s="130"/>
      <c r="G154" s="130"/>
      <c r="H154" s="130"/>
    </row>
    <row r="155" spans="1:9" s="193" customFormat="1" ht="27.6">
      <c r="A155" s="123">
        <v>4</v>
      </c>
      <c r="B155" s="131" t="s">
        <v>322</v>
      </c>
      <c r="C155" s="132"/>
      <c r="D155" s="133"/>
      <c r="E155" s="133"/>
      <c r="F155" s="133"/>
      <c r="G155" s="133"/>
      <c r="H155" s="133"/>
    </row>
    <row r="156" spans="1:9" s="193" customFormat="1" ht="69">
      <c r="A156" s="123">
        <v>5</v>
      </c>
      <c r="B156" s="157" t="s">
        <v>323</v>
      </c>
      <c r="C156" s="158" t="s">
        <v>423</v>
      </c>
      <c r="D156" s="144" t="s">
        <v>324</v>
      </c>
      <c r="E156" s="144" t="s">
        <v>324</v>
      </c>
      <c r="F156" s="144" t="s">
        <v>324</v>
      </c>
      <c r="G156" s="144" t="s">
        <v>324</v>
      </c>
      <c r="H156" s="144" t="s">
        <v>324</v>
      </c>
      <c r="I156" s="198"/>
    </row>
    <row r="157" spans="1:9" s="193" customFormat="1">
      <c r="A157" s="123">
        <v>4</v>
      </c>
      <c r="B157" s="131" t="s">
        <v>325</v>
      </c>
      <c r="C157" s="132"/>
      <c r="D157" s="133"/>
      <c r="E157" s="133"/>
      <c r="F157" s="133"/>
      <c r="G157" s="133"/>
      <c r="H157" s="133"/>
    </row>
    <row r="158" spans="1:9" s="193" customFormat="1" ht="27.6">
      <c r="A158" s="123">
        <v>5</v>
      </c>
      <c r="B158" s="157" t="s">
        <v>326</v>
      </c>
      <c r="C158" s="158" t="s">
        <v>327</v>
      </c>
      <c r="D158" s="144" t="s">
        <v>328</v>
      </c>
      <c r="E158" s="144" t="s">
        <v>328</v>
      </c>
      <c r="F158" s="144" t="s">
        <v>328</v>
      </c>
      <c r="G158" s="144" t="s">
        <v>328</v>
      </c>
      <c r="H158" s="144" t="s">
        <v>328</v>
      </c>
      <c r="I158" s="198"/>
    </row>
    <row r="159" spans="1:9" s="193" customFormat="1">
      <c r="A159" s="123">
        <v>4</v>
      </c>
      <c r="B159" s="131" t="s">
        <v>424</v>
      </c>
      <c r="C159" s="132"/>
      <c r="D159" s="133"/>
      <c r="E159" s="133"/>
      <c r="F159" s="133"/>
      <c r="G159" s="133"/>
      <c r="H159" s="133"/>
    </row>
    <row r="160" spans="1:9" s="193" customFormat="1">
      <c r="A160" s="123">
        <v>5</v>
      </c>
      <c r="B160" s="157" t="s">
        <v>326</v>
      </c>
      <c r="C160" s="158"/>
      <c r="D160" s="144" t="s">
        <v>328</v>
      </c>
      <c r="E160" s="144" t="s">
        <v>328</v>
      </c>
      <c r="F160" s="144" t="s">
        <v>328</v>
      </c>
      <c r="G160" s="144" t="s">
        <v>328</v>
      </c>
      <c r="H160" s="144" t="s">
        <v>328</v>
      </c>
    </row>
    <row r="161" spans="1:9" s="193" customFormat="1">
      <c r="A161" s="123">
        <v>4</v>
      </c>
      <c r="B161" s="131" t="s">
        <v>329</v>
      </c>
      <c r="C161" s="132"/>
      <c r="D161" s="133"/>
      <c r="E161" s="133"/>
      <c r="F161" s="133"/>
      <c r="G161" s="133"/>
      <c r="H161" s="133"/>
    </row>
    <row r="162" spans="1:9" s="193" customFormat="1">
      <c r="A162" s="123">
        <v>5</v>
      </c>
      <c r="B162" s="157" t="s">
        <v>326</v>
      </c>
      <c r="C162" s="158"/>
      <c r="D162" s="144" t="s">
        <v>328</v>
      </c>
      <c r="E162" s="144" t="s">
        <v>328</v>
      </c>
      <c r="F162" s="144" t="s">
        <v>328</v>
      </c>
      <c r="G162" s="144" t="s">
        <v>328</v>
      </c>
      <c r="H162" s="144" t="s">
        <v>328</v>
      </c>
    </row>
    <row r="163" spans="1:9" s="193" customFormat="1">
      <c r="A163" s="123">
        <v>1</v>
      </c>
      <c r="B163" s="124" t="s">
        <v>29</v>
      </c>
      <c r="C163" s="124"/>
      <c r="D163" s="125"/>
      <c r="E163" s="125"/>
      <c r="F163" s="125"/>
      <c r="G163" s="125"/>
      <c r="H163" s="125"/>
    </row>
    <row r="164" spans="1:9" s="182" customFormat="1">
      <c r="A164" s="123">
        <v>2</v>
      </c>
      <c r="B164" s="126" t="s">
        <v>330</v>
      </c>
      <c r="C164" s="126"/>
      <c r="D164" s="127"/>
      <c r="E164" s="127"/>
      <c r="F164" s="127"/>
      <c r="G164" s="127"/>
      <c r="H164" s="127"/>
    </row>
    <row r="165" spans="1:9" s="199" customFormat="1">
      <c r="A165" s="123">
        <v>3</v>
      </c>
      <c r="B165" s="128" t="s">
        <v>331</v>
      </c>
      <c r="C165" s="129" t="s">
        <v>425</v>
      </c>
      <c r="D165" s="130" t="str">
        <f t="shared" ref="D165:H165" si="1">IF(iOC_Purpose="Benchmark","n/a","")</f>
        <v/>
      </c>
      <c r="E165" s="130" t="str">
        <f t="shared" si="1"/>
        <v/>
      </c>
      <c r="F165" s="130" t="str">
        <f t="shared" si="1"/>
        <v/>
      </c>
      <c r="G165" s="130" t="str">
        <f t="shared" si="1"/>
        <v/>
      </c>
      <c r="H165" s="130" t="str">
        <f t="shared" si="1"/>
        <v/>
      </c>
    </row>
    <row r="166" spans="1:9" s="182" customFormat="1">
      <c r="A166" s="123">
        <v>4</v>
      </c>
      <c r="B166" s="137" t="s">
        <v>332</v>
      </c>
      <c r="C166" s="138"/>
      <c r="D166" s="139" t="s">
        <v>333</v>
      </c>
      <c r="E166" s="139" t="s">
        <v>333</v>
      </c>
      <c r="F166" s="139" t="s">
        <v>333</v>
      </c>
      <c r="G166" s="139" t="s">
        <v>333</v>
      </c>
      <c r="H166" s="139" t="s">
        <v>333</v>
      </c>
    </row>
    <row r="167" spans="1:9" s="182" customFormat="1">
      <c r="A167" s="123">
        <v>4</v>
      </c>
      <c r="B167" s="137" t="s">
        <v>334</v>
      </c>
      <c r="C167" s="138"/>
      <c r="D167" s="139" t="s">
        <v>335</v>
      </c>
      <c r="E167" s="139" t="s">
        <v>335</v>
      </c>
      <c r="F167" s="139" t="s">
        <v>335</v>
      </c>
      <c r="G167" s="139" t="s">
        <v>335</v>
      </c>
      <c r="H167" s="139" t="s">
        <v>335</v>
      </c>
    </row>
    <row r="168" spans="1:9" s="199" customFormat="1">
      <c r="A168" s="123">
        <v>4</v>
      </c>
      <c r="B168" s="137" t="s">
        <v>336</v>
      </c>
      <c r="C168" s="138"/>
      <c r="D168" s="139" t="s">
        <v>426</v>
      </c>
      <c r="E168" s="139" t="s">
        <v>426</v>
      </c>
      <c r="F168" s="139" t="s">
        <v>426</v>
      </c>
      <c r="G168" s="139" t="s">
        <v>426</v>
      </c>
      <c r="H168" s="139" t="s">
        <v>426</v>
      </c>
    </row>
    <row r="169" spans="1:9" s="199" customFormat="1">
      <c r="A169" s="123">
        <v>4</v>
      </c>
      <c r="B169" s="137" t="s">
        <v>338</v>
      </c>
      <c r="C169" s="138"/>
      <c r="D169" s="139" t="s">
        <v>482</v>
      </c>
      <c r="E169" s="139" t="s">
        <v>482</v>
      </c>
      <c r="F169" s="139" t="s">
        <v>482</v>
      </c>
      <c r="G169" s="139" t="s">
        <v>482</v>
      </c>
      <c r="H169" s="139" t="s">
        <v>482</v>
      </c>
    </row>
    <row r="170" spans="1:9" s="199" customFormat="1">
      <c r="A170" s="123">
        <v>4</v>
      </c>
      <c r="B170" s="137" t="s">
        <v>340</v>
      </c>
      <c r="C170" s="138"/>
      <c r="D170" s="139" t="s">
        <v>483</v>
      </c>
      <c r="E170" s="139" t="s">
        <v>483</v>
      </c>
      <c r="F170" s="139" t="s">
        <v>483</v>
      </c>
      <c r="G170" s="139" t="s">
        <v>483</v>
      </c>
      <c r="H170" s="139" t="s">
        <v>483</v>
      </c>
    </row>
    <row r="171" spans="1:9" s="182" customFormat="1">
      <c r="A171" s="123">
        <v>1</v>
      </c>
      <c r="B171" s="124" t="s">
        <v>341</v>
      </c>
      <c r="C171" s="124"/>
      <c r="D171" s="162"/>
      <c r="E171" s="162"/>
      <c r="F171" s="162"/>
      <c r="G171" s="162"/>
      <c r="H171" s="162"/>
    </row>
    <row r="172" spans="1:9" s="182" customFormat="1">
      <c r="A172" s="123">
        <v>2</v>
      </c>
      <c r="B172" s="126" t="s">
        <v>429</v>
      </c>
      <c r="C172" s="126"/>
      <c r="D172" s="127"/>
      <c r="E172" s="127"/>
      <c r="F172" s="127"/>
      <c r="G172" s="127"/>
      <c r="H172" s="127"/>
    </row>
    <row r="173" spans="1:9" s="182" customFormat="1">
      <c r="A173" s="123">
        <v>3</v>
      </c>
      <c r="B173" s="128" t="s">
        <v>430</v>
      </c>
      <c r="C173" s="129"/>
      <c r="D173" s="130"/>
      <c r="E173" s="130"/>
      <c r="F173" s="130"/>
      <c r="G173" s="130"/>
      <c r="H173" s="130"/>
    </row>
    <row r="174" spans="1:9" s="182" customFormat="1">
      <c r="A174" s="123">
        <v>4</v>
      </c>
      <c r="B174" s="137" t="s">
        <v>351</v>
      </c>
      <c r="C174" s="138"/>
      <c r="D174" s="139" t="str">
        <f t="shared" ref="D174:H179" si="2">IF(iOC_Purpose="Benchmark","nicht enthalten","Auftraggeber")</f>
        <v>Auftraggeber</v>
      </c>
      <c r="E174" s="139" t="str">
        <f t="shared" si="2"/>
        <v>Auftraggeber</v>
      </c>
      <c r="F174" s="139" t="str">
        <f t="shared" si="2"/>
        <v>Auftraggeber</v>
      </c>
      <c r="G174" s="139" t="str">
        <f t="shared" si="2"/>
        <v>Auftraggeber</v>
      </c>
      <c r="H174" s="139" t="str">
        <f t="shared" si="2"/>
        <v>Auftraggeber</v>
      </c>
    </row>
    <row r="175" spans="1:9" s="182" customFormat="1">
      <c r="A175" s="123">
        <v>4</v>
      </c>
      <c r="B175" s="137" t="s">
        <v>274</v>
      </c>
      <c r="C175" s="138" t="s">
        <v>484</v>
      </c>
      <c r="D175" s="139" t="s">
        <v>65</v>
      </c>
      <c r="E175" s="139" t="s">
        <v>65</v>
      </c>
      <c r="F175" s="139" t="s">
        <v>65</v>
      </c>
      <c r="G175" s="139" t="s">
        <v>65</v>
      </c>
      <c r="H175" s="139" t="s">
        <v>65</v>
      </c>
      <c r="I175" s="200"/>
    </row>
    <row r="176" spans="1:9" s="182" customFormat="1">
      <c r="A176" s="123">
        <v>4</v>
      </c>
      <c r="B176" s="137" t="s">
        <v>432</v>
      </c>
      <c r="C176" s="138"/>
      <c r="D176" s="139" t="str">
        <f t="shared" si="2"/>
        <v>Auftraggeber</v>
      </c>
      <c r="E176" s="139" t="str">
        <f t="shared" si="2"/>
        <v>Auftraggeber</v>
      </c>
      <c r="F176" s="139" t="str">
        <f t="shared" si="2"/>
        <v>Auftraggeber</v>
      </c>
      <c r="G176" s="139" t="str">
        <f t="shared" si="2"/>
        <v>Auftraggeber</v>
      </c>
      <c r="H176" s="139" t="str">
        <f t="shared" si="2"/>
        <v>Auftraggeber</v>
      </c>
    </row>
    <row r="177" spans="1:9" s="182" customFormat="1">
      <c r="A177" s="123">
        <v>4</v>
      </c>
      <c r="B177" s="137" t="s">
        <v>397</v>
      </c>
      <c r="C177" s="138"/>
      <c r="D177" s="139" t="str">
        <f t="shared" si="2"/>
        <v>Auftraggeber</v>
      </c>
      <c r="E177" s="139" t="str">
        <f t="shared" si="2"/>
        <v>Auftraggeber</v>
      </c>
      <c r="F177" s="139" t="str">
        <f t="shared" si="2"/>
        <v>Auftraggeber</v>
      </c>
      <c r="G177" s="139" t="str">
        <f t="shared" si="2"/>
        <v>Auftraggeber</v>
      </c>
      <c r="H177" s="139" t="str">
        <f t="shared" si="2"/>
        <v>Auftraggeber</v>
      </c>
    </row>
    <row r="178" spans="1:9" s="201" customFormat="1">
      <c r="A178" s="123">
        <v>4</v>
      </c>
      <c r="B178" s="137" t="s">
        <v>275</v>
      </c>
      <c r="C178" s="138"/>
      <c r="D178" s="139" t="str">
        <f t="shared" si="2"/>
        <v>Auftraggeber</v>
      </c>
      <c r="E178" s="139" t="str">
        <f t="shared" si="2"/>
        <v>Auftraggeber</v>
      </c>
      <c r="F178" s="139" t="str">
        <f t="shared" si="2"/>
        <v>Auftraggeber</v>
      </c>
      <c r="G178" s="139" t="str">
        <f t="shared" si="2"/>
        <v>Auftraggeber</v>
      </c>
      <c r="H178" s="139" t="str">
        <f t="shared" si="2"/>
        <v>Auftraggeber</v>
      </c>
    </row>
    <row r="179" spans="1:9" s="182" customFormat="1">
      <c r="A179" s="123">
        <v>4</v>
      </c>
      <c r="B179" s="137" t="s">
        <v>433</v>
      </c>
      <c r="C179" s="138"/>
      <c r="D179" s="139" t="str">
        <f t="shared" si="2"/>
        <v>Auftraggeber</v>
      </c>
      <c r="E179" s="139" t="str">
        <f t="shared" si="2"/>
        <v>Auftraggeber</v>
      </c>
      <c r="F179" s="139" t="str">
        <f t="shared" si="2"/>
        <v>Auftraggeber</v>
      </c>
      <c r="G179" s="139" t="str">
        <f t="shared" si="2"/>
        <v>Auftraggeber</v>
      </c>
      <c r="H179" s="139" t="str">
        <f t="shared" si="2"/>
        <v>Auftraggeber</v>
      </c>
    </row>
    <row r="180" spans="1:9" s="182" customFormat="1">
      <c r="A180" s="123">
        <v>4</v>
      </c>
      <c r="B180" s="137" t="s">
        <v>485</v>
      </c>
      <c r="C180" s="138"/>
      <c r="D180" s="139" t="s">
        <v>65</v>
      </c>
      <c r="E180" s="139" t="s">
        <v>65</v>
      </c>
      <c r="F180" s="139" t="s">
        <v>65</v>
      </c>
      <c r="G180" s="139" t="s">
        <v>65</v>
      </c>
      <c r="H180" s="139" t="s">
        <v>65</v>
      </c>
    </row>
    <row r="181" spans="1:9" s="182" customFormat="1">
      <c r="A181" s="123">
        <v>4</v>
      </c>
      <c r="B181" s="137" t="s">
        <v>486</v>
      </c>
      <c r="C181" s="138"/>
      <c r="D181" s="139" t="s">
        <v>65</v>
      </c>
      <c r="E181" s="139" t="s">
        <v>65</v>
      </c>
      <c r="F181" s="139" t="s">
        <v>65</v>
      </c>
      <c r="G181" s="139" t="s">
        <v>65</v>
      </c>
      <c r="H181" s="139" t="s">
        <v>65</v>
      </c>
    </row>
    <row r="182" spans="1:9" s="182" customFormat="1">
      <c r="A182" s="123">
        <v>3</v>
      </c>
      <c r="B182" s="128" t="s">
        <v>434</v>
      </c>
      <c r="C182" s="129"/>
      <c r="D182" s="130"/>
      <c r="E182" s="130"/>
      <c r="F182" s="130"/>
      <c r="G182" s="130"/>
      <c r="H182" s="130"/>
    </row>
    <row r="183" spans="1:9" s="182" customFormat="1">
      <c r="A183" s="123">
        <v>4</v>
      </c>
      <c r="B183" s="137" t="s">
        <v>458</v>
      </c>
      <c r="C183" s="138"/>
      <c r="D183" s="139" t="s">
        <v>65</v>
      </c>
      <c r="E183" s="139" t="s">
        <v>65</v>
      </c>
      <c r="F183" s="139" t="s">
        <v>65</v>
      </c>
      <c r="G183" s="139" t="s">
        <v>65</v>
      </c>
      <c r="H183" s="139" t="s">
        <v>65</v>
      </c>
    </row>
    <row r="184" spans="1:9" s="182" customFormat="1">
      <c r="A184" s="123">
        <v>4</v>
      </c>
      <c r="B184" s="137" t="s">
        <v>487</v>
      </c>
      <c r="C184" s="138"/>
      <c r="D184" s="139" t="s">
        <v>65</v>
      </c>
      <c r="E184" s="139" t="s">
        <v>65</v>
      </c>
      <c r="F184" s="139" t="s">
        <v>65</v>
      </c>
      <c r="G184" s="139" t="s">
        <v>65</v>
      </c>
      <c r="H184" s="139" t="s">
        <v>65</v>
      </c>
    </row>
    <row r="185" spans="1:9" s="182" customFormat="1">
      <c r="A185" s="123">
        <v>2</v>
      </c>
      <c r="B185" s="126" t="s">
        <v>342</v>
      </c>
      <c r="C185" s="126"/>
      <c r="D185" s="163"/>
      <c r="E185" s="163"/>
      <c r="F185" s="163"/>
      <c r="G185" s="163"/>
      <c r="H185" s="163"/>
    </row>
    <row r="186" spans="1:9" s="193" customFormat="1">
      <c r="A186" s="123">
        <v>3</v>
      </c>
      <c r="B186" s="164" t="s">
        <v>343</v>
      </c>
      <c r="C186" s="173"/>
      <c r="D186" s="174" t="s">
        <v>488</v>
      </c>
      <c r="E186" s="174" t="s">
        <v>488</v>
      </c>
      <c r="F186" s="174" t="s">
        <v>488</v>
      </c>
      <c r="G186" s="174" t="s">
        <v>488</v>
      </c>
      <c r="H186" s="174" t="str">
        <f>IF(iOC_LANG_DE,"Benutzer","user")</f>
        <v>Benutzer</v>
      </c>
      <c r="I186" s="198"/>
    </row>
    <row r="187" spans="1:9" s="202" customFormat="1">
      <c r="A187" s="123">
        <v>3</v>
      </c>
      <c r="B187" s="164" t="s">
        <v>345</v>
      </c>
      <c r="C187" s="165"/>
      <c r="D187" s="166" t="str">
        <f t="shared" ref="D187:H187" si="3">IF(iOC_LANG_DE,"Monat","month")</f>
        <v>Monat</v>
      </c>
      <c r="E187" s="166" t="str">
        <f t="shared" si="3"/>
        <v>Monat</v>
      </c>
      <c r="F187" s="166" t="str">
        <f t="shared" si="3"/>
        <v>Monat</v>
      </c>
      <c r="G187" s="166" t="str">
        <f t="shared" si="3"/>
        <v>Monat</v>
      </c>
      <c r="H187" s="166" t="str">
        <f t="shared" si="3"/>
        <v>Monat</v>
      </c>
    </row>
    <row r="188" spans="1:9" s="181" customFormat="1">
      <c r="A188" s="123">
        <v>3</v>
      </c>
      <c r="B188" s="175" t="s">
        <v>346</v>
      </c>
      <c r="C188" s="175" t="s">
        <v>69</v>
      </c>
      <c r="D188" s="176" t="s">
        <v>489</v>
      </c>
      <c r="E188" s="176" t="s">
        <v>490</v>
      </c>
      <c r="F188" s="176" t="s">
        <v>491</v>
      </c>
      <c r="G188" s="176" t="s">
        <v>492</v>
      </c>
      <c r="H188" s="176" t="s">
        <v>493</v>
      </c>
      <c r="I188" s="181" t="s">
        <v>69</v>
      </c>
    </row>
    <row r="189" spans="1:9" s="202" customFormat="1">
      <c r="A189" s="123">
        <v>3</v>
      </c>
      <c r="B189" s="164" t="s">
        <v>347</v>
      </c>
      <c r="C189" s="165"/>
      <c r="D189" s="168"/>
      <c r="E189" s="168"/>
      <c r="F189" s="168"/>
      <c r="G189" s="168"/>
      <c r="H189" s="168"/>
    </row>
  </sheetData>
  <sheetProtection algorithmName="SHA-512" hashValue="No+5LqjRXKyOyhYuwMRftDVLXi3xcsNwi9nDaNILzxgdX+J9EOiOIISQTw/igQrjoDjXjlKXwLHVL2yLNOGOQg==" saltValue="L55DPLfaKJ1+sGzzu1IhWQ==" spinCount="100000" sheet="1" objects="1" scenarios="1"/>
  <dataConsolidate/>
  <phoneticPr fontId="14" type="noConversion"/>
  <dataValidations count="6">
    <dataValidation type="list" allowBlank="1" showInputMessage="1" showErrorMessage="1" sqref="D162:H162 D160:H160 D158:H158">
      <formula1>iOC_Select_Language_List</formula1>
    </dataValidation>
    <dataValidation type="list" allowBlank="1" showInputMessage="1" showErrorMessage="1" sqref="D89:H94 D35:H87 D142:H147 D101:H107 D11:H33 D110:H140 D150:H153">
      <formula1>iOC_Select</formula1>
    </dataValidation>
    <dataValidation type="list" allowBlank="1" showInputMessage="1" showErrorMessage="1" sqref="D58:H58 D148:H150 D171:H172 D34:H35 D88:H89 D100:H101 D108:H109 D154:H155 D161:H161 D9:H10 D44:H44 D104:H104 D95:H96 D141:H142 D163:H165 D185:H185 D157:H157 D159:H159 D146:H146">
      <formula1>"n/a"</formula1>
    </dataValidation>
    <dataValidation type="custom" errorStyle="warning" allowBlank="1" showInputMessage="1" showErrorMessage="1" errorTitle="Sizing Parameter" error="Please enter a numeric value or &quot;n/a&quot;!_x000a__x000a_Bitte geben Sie einen numerischen Wert oder &quot;n/a&quot; ein!" promptTitle="Sizing Parameter" prompt="Please enter a numeric value or &quot;n/a&quot;!_x000a__x000a_Bitte geben Sie einen numerischen Wert oder &quot;n/a&quot; ein!" sqref="D99:G99">
      <formula1>OR(D99="n/a",TYPE(D99)=1)</formula1>
    </dataValidation>
    <dataValidation type="list" allowBlank="1" showInputMessage="1" showErrorMessage="1" sqref="D156:H156">
      <formula1>iOC_Select_Language_Level</formula1>
    </dataValidation>
    <dataValidation type="list" allowBlank="1" showInputMessage="1" showErrorMessage="1" sqref="D173:H184">
      <formula1>IF(iOC_Purpose="Benchmark",iOC_Select,iOC_Select_Financial_Responsibility)</formula1>
    </dataValidation>
  </dataValidations>
  <hyperlinks>
    <hyperlink ref="B1" location="'Services'!A1" display="Back to Service Portfolio"/>
  </hyperlinks>
  <pageMargins left="0.15748031496062992" right="0.15748031496062992" top="0.78740157480314965" bottom="0.78740157480314965" header="0.31496062992125984" footer="0.31496062992125984"/>
  <pageSetup paperSize="9" scale="80" fitToHeight="0" pageOrder="overThenDown" orientation="landscape" cellComments="atEnd" r:id="rId1"/>
  <headerFooter>
    <oddHeader>&amp;L&amp;"Arial,Standard"&amp;8&amp;G&amp;C&amp;"Arial,Standard"&amp;10Ausschreibung
TZB-AP-2025&amp;R&amp;"Arial,Standard"&amp;10Beschaffung
Vergabe
01-02-01</oddHeader>
    <oddFooter>&amp;L&amp;"Arial,Standard"&amp;10© BARMER&amp;C&amp;"Arial,Standard"&amp;10Seite &amp;P von &amp;N&amp;R&amp;"Arial,Standard"&amp;10Version 2.0</oddFooter>
  </headerFooter>
  <rowBreaks count="6" manualBreakCount="6">
    <brk id="21" max="7" man="1"/>
    <brk id="54" max="7" man="1"/>
    <brk id="75" max="7" man="1"/>
    <brk id="94" max="7" man="1"/>
    <brk id="124" max="7" man="1"/>
    <brk id="156" max="7" man="1"/>
  </rowBreaks>
  <colBreaks count="1" manualBreakCount="1">
    <brk id="4" max="188"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4">
    <tabColor theme="6" tint="0.59999389629810485"/>
    <outlinePr summaryBelow="0" summaryRight="0"/>
  </sheetPr>
  <dimension ref="A1:J92"/>
  <sheetViews>
    <sheetView showGridLines="0" zoomScale="85" zoomScaleNormal="85" zoomScaleSheetLayoutView="50" workbookViewId="0">
      <pane ySplit="8" topLeftCell="A9" activePane="bottomLeft" state="frozen"/>
      <selection pane="bottomLeft"/>
    </sheetView>
  </sheetViews>
  <sheetFormatPr baseColWidth="10" defaultColWidth="10.3984375" defaultRowHeight="13.8"/>
  <cols>
    <col min="1" max="1" width="3.69921875" style="203" customWidth="1"/>
    <col min="2" max="2" width="67.3984375" style="204" bestFit="1" customWidth="1"/>
    <col min="3" max="3" width="45.296875" style="204" customWidth="1"/>
    <col min="4" max="9" width="26.3984375" style="203" customWidth="1"/>
    <col min="10" max="16384" width="10.3984375" style="204"/>
  </cols>
  <sheetData>
    <row r="1" spans="1:10" s="177" customFormat="1">
      <c r="A1" s="106"/>
      <c r="B1" s="107" t="s">
        <v>192</v>
      </c>
      <c r="C1" s="108"/>
      <c r="D1" s="109"/>
      <c r="E1" s="109"/>
      <c r="F1" s="109"/>
      <c r="G1" s="109"/>
      <c r="H1" s="109"/>
      <c r="I1" s="109"/>
    </row>
    <row r="2" spans="1:10" s="177" customFormat="1">
      <c r="A2" s="110"/>
      <c r="B2" s="111" t="s">
        <v>193</v>
      </c>
      <c r="C2" s="112" t="s">
        <v>104</v>
      </c>
      <c r="D2" s="109"/>
      <c r="E2" s="109"/>
      <c r="F2" s="109"/>
      <c r="G2" s="109"/>
      <c r="H2" s="109"/>
      <c r="I2" s="109"/>
    </row>
    <row r="3" spans="1:10" s="177" customFormat="1">
      <c r="A3" s="110"/>
      <c r="B3" s="111" t="s">
        <v>194</v>
      </c>
      <c r="C3" s="112" t="s">
        <v>105</v>
      </c>
      <c r="D3" s="109"/>
      <c r="E3" s="109"/>
      <c r="F3" s="109"/>
      <c r="G3" s="109"/>
      <c r="H3" s="109"/>
      <c r="I3" s="109"/>
    </row>
    <row r="4" spans="1:10" s="177" customFormat="1" ht="69">
      <c r="A4" s="110"/>
      <c r="B4" s="111" t="s">
        <v>195</v>
      </c>
      <c r="C4" s="112" t="s">
        <v>494</v>
      </c>
      <c r="D4" s="109"/>
      <c r="E4" s="334"/>
      <c r="F4" s="334"/>
    </row>
    <row r="5" spans="1:10" s="180" customFormat="1">
      <c r="A5" s="114"/>
      <c r="B5" s="115"/>
      <c r="C5" s="115"/>
      <c r="D5" s="109"/>
      <c r="E5" s="109"/>
      <c r="F5" s="109"/>
      <c r="G5" s="109"/>
      <c r="H5" s="109"/>
      <c r="I5" s="109"/>
    </row>
    <row r="6" spans="1:10" s="177" customFormat="1" ht="13.5" customHeight="1">
      <c r="A6" s="117"/>
      <c r="B6" s="111" t="s">
        <v>197</v>
      </c>
      <c r="C6" s="111"/>
      <c r="D6" s="118" t="s">
        <v>108</v>
      </c>
      <c r="E6" s="118" t="s">
        <v>112</v>
      </c>
      <c r="F6" s="118" t="s">
        <v>115</v>
      </c>
      <c r="G6" s="118" t="s">
        <v>118</v>
      </c>
      <c r="H6" s="118" t="s">
        <v>121</v>
      </c>
      <c r="I6" s="118" t="s">
        <v>124</v>
      </c>
    </row>
    <row r="7" spans="1:10" s="177" customFormat="1" ht="38.25" customHeight="1">
      <c r="A7" s="117"/>
      <c r="B7" s="111" t="s">
        <v>198</v>
      </c>
      <c r="C7" s="111"/>
      <c r="D7" s="205" t="s">
        <v>107</v>
      </c>
      <c r="E7" s="205" t="s">
        <v>111</v>
      </c>
      <c r="F7" s="205" t="s">
        <v>114</v>
      </c>
      <c r="G7" s="205" t="s">
        <v>117</v>
      </c>
      <c r="H7" s="205" t="s">
        <v>120</v>
      </c>
      <c r="I7" s="205" t="s">
        <v>123</v>
      </c>
    </row>
    <row r="8" spans="1:10" s="181" customFormat="1" ht="13.5" customHeight="1">
      <c r="A8" s="119"/>
      <c r="B8" s="120" t="s">
        <v>201</v>
      </c>
      <c r="C8" s="121" t="str">
        <f>IF(iOC_LANG_DE,"Anmerkung","Comment")</f>
        <v>Anmerkung</v>
      </c>
      <c r="D8" s="122" t="s">
        <v>202</v>
      </c>
      <c r="E8" s="122" t="s">
        <v>439</v>
      </c>
      <c r="F8" s="122" t="s">
        <v>440</v>
      </c>
      <c r="G8" s="122" t="s">
        <v>441</v>
      </c>
      <c r="H8" s="122" t="s">
        <v>442</v>
      </c>
      <c r="I8" s="122" t="s">
        <v>495</v>
      </c>
      <c r="J8" s="206"/>
    </row>
    <row r="9" spans="1:10" s="182" customFormat="1" ht="13.5" customHeight="1">
      <c r="A9" s="123">
        <v>1</v>
      </c>
      <c r="B9" s="124" t="s">
        <v>23</v>
      </c>
      <c r="C9" s="124"/>
      <c r="D9" s="125"/>
      <c r="E9" s="125"/>
      <c r="F9" s="125"/>
      <c r="G9" s="125"/>
      <c r="H9" s="125"/>
      <c r="I9" s="125"/>
    </row>
    <row r="10" spans="1:10" s="182" customFormat="1" ht="13.5" customHeight="1">
      <c r="A10" s="123">
        <v>2</v>
      </c>
      <c r="B10" s="126" t="s">
        <v>203</v>
      </c>
      <c r="C10" s="126"/>
      <c r="D10" s="127"/>
      <c r="E10" s="127"/>
      <c r="F10" s="127"/>
      <c r="G10" s="127"/>
      <c r="H10" s="127"/>
      <c r="I10" s="127"/>
    </row>
    <row r="11" spans="1:10" s="182" customFormat="1" ht="13.5" customHeight="1">
      <c r="A11" s="123">
        <v>3</v>
      </c>
      <c r="B11" s="207" t="s">
        <v>349</v>
      </c>
      <c r="C11" s="129"/>
      <c r="D11" s="130"/>
      <c r="E11" s="130"/>
      <c r="F11" s="130"/>
      <c r="G11" s="130"/>
      <c r="H11" s="130"/>
      <c r="I11" s="130"/>
    </row>
    <row r="12" spans="1:10" s="182" customFormat="1" ht="13.5" customHeight="1">
      <c r="A12" s="123">
        <v>4</v>
      </c>
      <c r="B12" s="208" t="s">
        <v>496</v>
      </c>
      <c r="C12" s="132"/>
      <c r="D12" s="133"/>
      <c r="E12" s="133"/>
      <c r="F12" s="133"/>
      <c r="G12" s="133"/>
      <c r="H12" s="133"/>
      <c r="I12" s="133"/>
    </row>
    <row r="13" spans="1:10" s="182" customFormat="1" ht="13.5" customHeight="1">
      <c r="A13" s="123">
        <v>5</v>
      </c>
      <c r="B13" s="209" t="s">
        <v>497</v>
      </c>
      <c r="C13" s="135" t="s">
        <v>498</v>
      </c>
      <c r="D13" s="136" t="s">
        <v>60</v>
      </c>
      <c r="E13" s="136" t="s">
        <v>60</v>
      </c>
      <c r="F13" s="136" t="s">
        <v>60</v>
      </c>
      <c r="G13" s="136" t="s">
        <v>60</v>
      </c>
      <c r="H13" s="136" t="s">
        <v>60</v>
      </c>
      <c r="I13" s="136" t="s">
        <v>60</v>
      </c>
    </row>
    <row r="14" spans="1:10" s="182" customFormat="1" ht="13.5" customHeight="1">
      <c r="A14" s="123">
        <v>5</v>
      </c>
      <c r="B14" s="209" t="s">
        <v>499</v>
      </c>
      <c r="C14" s="135" t="s">
        <v>500</v>
      </c>
      <c r="D14" s="136" t="s">
        <v>60</v>
      </c>
      <c r="E14" s="136" t="s">
        <v>60</v>
      </c>
      <c r="F14" s="136" t="s">
        <v>60</v>
      </c>
      <c r="G14" s="136" t="s">
        <v>60</v>
      </c>
      <c r="H14" s="136" t="s">
        <v>60</v>
      </c>
      <c r="I14" s="136" t="s">
        <v>60</v>
      </c>
    </row>
    <row r="15" spans="1:10" s="182" customFormat="1" ht="13.5" customHeight="1">
      <c r="A15" s="123">
        <v>5</v>
      </c>
      <c r="B15" s="209" t="s">
        <v>501</v>
      </c>
      <c r="C15" s="135"/>
      <c r="D15" s="136" t="s">
        <v>60</v>
      </c>
      <c r="E15" s="136" t="s">
        <v>60</v>
      </c>
      <c r="F15" s="136" t="s">
        <v>60</v>
      </c>
      <c r="G15" s="136" t="s">
        <v>60</v>
      </c>
      <c r="H15" s="136" t="s">
        <v>60</v>
      </c>
      <c r="I15" s="136" t="s">
        <v>60</v>
      </c>
    </row>
    <row r="16" spans="1:10" s="182" customFormat="1" ht="13.5" customHeight="1">
      <c r="A16" s="123">
        <v>3</v>
      </c>
      <c r="B16" s="128" t="s">
        <v>502</v>
      </c>
      <c r="C16" s="129"/>
      <c r="D16" s="130"/>
      <c r="E16" s="130"/>
      <c r="F16" s="130"/>
      <c r="G16" s="130"/>
      <c r="H16" s="130"/>
      <c r="I16" s="130"/>
    </row>
    <row r="17" spans="1:9" s="185" customFormat="1" ht="13.5" customHeight="1">
      <c r="A17" s="123">
        <v>4</v>
      </c>
      <c r="B17" s="210" t="s">
        <v>503</v>
      </c>
      <c r="C17" s="211"/>
      <c r="D17" s="160" t="s">
        <v>60</v>
      </c>
      <c r="E17" s="160" t="s">
        <v>60</v>
      </c>
      <c r="F17" s="160" t="s">
        <v>60</v>
      </c>
      <c r="G17" s="160" t="s">
        <v>60</v>
      </c>
      <c r="H17" s="160" t="s">
        <v>60</v>
      </c>
      <c r="I17" s="160" t="s">
        <v>60</v>
      </c>
    </row>
    <row r="18" spans="1:9" s="185" customFormat="1" ht="13.5" customHeight="1">
      <c r="A18" s="123">
        <v>2</v>
      </c>
      <c r="B18" s="126" t="s">
        <v>271</v>
      </c>
      <c r="C18" s="126"/>
      <c r="D18" s="127"/>
      <c r="E18" s="127"/>
      <c r="F18" s="127"/>
      <c r="G18" s="127"/>
      <c r="H18" s="127"/>
      <c r="I18" s="127"/>
    </row>
    <row r="19" spans="1:9" s="182" customFormat="1" ht="13.5" customHeight="1">
      <c r="A19" s="123">
        <v>3</v>
      </c>
      <c r="B19" s="128" t="s">
        <v>272</v>
      </c>
      <c r="C19" s="129"/>
      <c r="D19" s="130"/>
      <c r="E19" s="130"/>
      <c r="F19" s="130"/>
      <c r="G19" s="130"/>
      <c r="H19" s="130"/>
      <c r="I19" s="130"/>
    </row>
    <row r="20" spans="1:9" s="185" customFormat="1" ht="13.5" customHeight="1">
      <c r="A20" s="123">
        <v>4</v>
      </c>
      <c r="B20" s="137" t="s">
        <v>273</v>
      </c>
      <c r="C20" s="138"/>
      <c r="D20" s="139" t="s">
        <v>60</v>
      </c>
      <c r="E20" s="139" t="s">
        <v>60</v>
      </c>
      <c r="F20" s="139" t="s">
        <v>60</v>
      </c>
      <c r="G20" s="139" t="s">
        <v>60</v>
      </c>
      <c r="H20" s="139" t="s">
        <v>60</v>
      </c>
      <c r="I20" s="139" t="s">
        <v>60</v>
      </c>
    </row>
    <row r="21" spans="1:9" s="185" customFormat="1" ht="13.5" customHeight="1">
      <c r="A21" s="123">
        <v>4</v>
      </c>
      <c r="B21" s="137" t="s">
        <v>275</v>
      </c>
      <c r="C21" s="138"/>
      <c r="D21" s="139" t="s">
        <v>60</v>
      </c>
      <c r="E21" s="139" t="s">
        <v>60</v>
      </c>
      <c r="F21" s="139" t="s">
        <v>60</v>
      </c>
      <c r="G21" s="139" t="s">
        <v>60</v>
      </c>
      <c r="H21" s="139" t="s">
        <v>60</v>
      </c>
      <c r="I21" s="139" t="s">
        <v>60</v>
      </c>
    </row>
    <row r="22" spans="1:9" s="185" customFormat="1" ht="13.5" customHeight="1">
      <c r="A22" s="123">
        <v>2</v>
      </c>
      <c r="B22" s="126" t="s">
        <v>466</v>
      </c>
      <c r="C22" s="126"/>
      <c r="D22" s="127"/>
      <c r="E22" s="127"/>
      <c r="F22" s="127"/>
      <c r="G22" s="127"/>
      <c r="H22" s="127"/>
      <c r="I22" s="127"/>
    </row>
    <row r="23" spans="1:9" s="185" customFormat="1" ht="13.5" customHeight="1">
      <c r="A23" s="123">
        <v>3</v>
      </c>
      <c r="B23" s="128" t="s">
        <v>504</v>
      </c>
      <c r="C23" s="129"/>
      <c r="D23" s="130"/>
      <c r="E23" s="130"/>
      <c r="F23" s="130"/>
      <c r="G23" s="130"/>
      <c r="H23" s="130"/>
      <c r="I23" s="130"/>
    </row>
    <row r="24" spans="1:9" s="182" customFormat="1" ht="13.5" customHeight="1">
      <c r="A24" s="123">
        <v>4</v>
      </c>
      <c r="B24" s="137" t="s">
        <v>505</v>
      </c>
      <c r="C24" s="138" t="s">
        <v>431</v>
      </c>
      <c r="D24" s="139"/>
      <c r="E24" s="139"/>
      <c r="F24" s="139"/>
      <c r="G24" s="139"/>
      <c r="H24" s="139"/>
      <c r="I24" s="139"/>
    </row>
    <row r="25" spans="1:9" s="182" customFormat="1" ht="13.5" customHeight="1">
      <c r="A25" s="123">
        <v>5</v>
      </c>
      <c r="B25" s="209" t="s">
        <v>506</v>
      </c>
      <c r="C25" s="135"/>
      <c r="D25" s="136" t="s">
        <v>60</v>
      </c>
      <c r="E25" s="136" t="s">
        <v>62</v>
      </c>
      <c r="F25" s="136" t="s">
        <v>62</v>
      </c>
      <c r="G25" s="136" t="s">
        <v>60</v>
      </c>
      <c r="H25" s="136" t="s">
        <v>62</v>
      </c>
      <c r="I25" s="136" t="s">
        <v>62</v>
      </c>
    </row>
    <row r="26" spans="1:9" s="182" customFormat="1" ht="13.5" customHeight="1">
      <c r="A26" s="123">
        <v>5</v>
      </c>
      <c r="B26" s="209" t="s">
        <v>507</v>
      </c>
      <c r="D26" s="136" t="s">
        <v>62</v>
      </c>
      <c r="E26" s="136" t="s">
        <v>60</v>
      </c>
      <c r="F26" s="136" t="s">
        <v>62</v>
      </c>
      <c r="G26" s="136" t="s">
        <v>62</v>
      </c>
      <c r="H26" s="136" t="s">
        <v>60</v>
      </c>
      <c r="I26" s="136" t="s">
        <v>62</v>
      </c>
    </row>
    <row r="27" spans="1:9" s="182" customFormat="1" ht="13.5" customHeight="1">
      <c r="A27" s="123">
        <v>5</v>
      </c>
      <c r="B27" s="209" t="s">
        <v>508</v>
      </c>
      <c r="C27" s="135"/>
      <c r="D27" s="136" t="s">
        <v>62</v>
      </c>
      <c r="E27" s="136" t="s">
        <v>62</v>
      </c>
      <c r="F27" s="136" t="s">
        <v>60</v>
      </c>
      <c r="G27" s="136" t="s">
        <v>62</v>
      </c>
      <c r="H27" s="136" t="s">
        <v>62</v>
      </c>
      <c r="I27" s="136" t="s">
        <v>60</v>
      </c>
    </row>
    <row r="28" spans="1:9" s="194" customFormat="1" ht="13.5" customHeight="1">
      <c r="A28" s="123">
        <v>1</v>
      </c>
      <c r="B28" s="124" t="s">
        <v>26</v>
      </c>
      <c r="C28" s="124"/>
      <c r="D28" s="125"/>
      <c r="E28" s="125"/>
      <c r="F28" s="125"/>
      <c r="G28" s="125"/>
      <c r="H28" s="125"/>
      <c r="I28" s="125"/>
    </row>
    <row r="29" spans="1:9" s="194" customFormat="1" ht="13.5" customHeight="1">
      <c r="A29" s="123">
        <v>2</v>
      </c>
      <c r="B29" s="126" t="s">
        <v>285</v>
      </c>
      <c r="C29" s="126" t="s">
        <v>404</v>
      </c>
      <c r="D29" s="127"/>
      <c r="E29" s="127"/>
      <c r="F29" s="127"/>
      <c r="G29" s="127"/>
      <c r="H29" s="127"/>
      <c r="I29" s="127"/>
    </row>
    <row r="30" spans="1:9" s="194" customFormat="1" ht="13.5" customHeight="1">
      <c r="A30" s="123">
        <v>3</v>
      </c>
      <c r="B30" s="128" t="s">
        <v>287</v>
      </c>
      <c r="C30" s="129"/>
      <c r="D30" s="130"/>
      <c r="E30" s="130"/>
      <c r="F30" s="130"/>
      <c r="G30" s="130"/>
      <c r="H30" s="130"/>
      <c r="I30" s="130"/>
    </row>
    <row r="31" spans="1:9" s="196" customFormat="1" ht="13.5" customHeight="1">
      <c r="A31" s="123">
        <v>4</v>
      </c>
      <c r="B31" s="149" t="s">
        <v>288</v>
      </c>
      <c r="C31" s="150"/>
      <c r="D31" s="151" t="s">
        <v>60</v>
      </c>
      <c r="E31" s="151" t="s">
        <v>60</v>
      </c>
      <c r="F31" s="151" t="s">
        <v>60</v>
      </c>
      <c r="G31" s="151" t="s">
        <v>60</v>
      </c>
      <c r="H31" s="151" t="s">
        <v>60</v>
      </c>
      <c r="I31" s="151" t="s">
        <v>60</v>
      </c>
    </row>
    <row r="32" spans="1:9" s="194" customFormat="1" ht="13.5" customHeight="1">
      <c r="A32" s="123">
        <v>4</v>
      </c>
      <c r="B32" s="149" t="s">
        <v>289</v>
      </c>
      <c r="C32" s="150"/>
      <c r="D32" s="151" t="s">
        <v>60</v>
      </c>
      <c r="E32" s="151" t="s">
        <v>60</v>
      </c>
      <c r="F32" s="151" t="s">
        <v>60</v>
      </c>
      <c r="G32" s="151" t="s">
        <v>60</v>
      </c>
      <c r="H32" s="151" t="s">
        <v>60</v>
      </c>
      <c r="I32" s="151" t="s">
        <v>60</v>
      </c>
    </row>
    <row r="33" spans="1:9" s="194" customFormat="1" ht="13.5" customHeight="1">
      <c r="A33" s="123">
        <v>4</v>
      </c>
      <c r="B33" s="149" t="s">
        <v>290</v>
      </c>
      <c r="C33" s="150"/>
      <c r="D33" s="151" t="s">
        <v>60</v>
      </c>
      <c r="E33" s="151" t="s">
        <v>60</v>
      </c>
      <c r="F33" s="151" t="s">
        <v>60</v>
      </c>
      <c r="G33" s="151" t="s">
        <v>60</v>
      </c>
      <c r="H33" s="151" t="s">
        <v>60</v>
      </c>
      <c r="I33" s="151" t="s">
        <v>60</v>
      </c>
    </row>
    <row r="34" spans="1:9" s="194" customFormat="1" ht="13.5" customHeight="1">
      <c r="A34" s="123">
        <v>4</v>
      </c>
      <c r="B34" s="149" t="s">
        <v>291</v>
      </c>
      <c r="C34" s="150"/>
      <c r="D34" s="151" t="s">
        <v>60</v>
      </c>
      <c r="E34" s="151" t="s">
        <v>60</v>
      </c>
      <c r="F34" s="151" t="s">
        <v>60</v>
      </c>
      <c r="G34" s="151" t="s">
        <v>60</v>
      </c>
      <c r="H34" s="151" t="s">
        <v>60</v>
      </c>
      <c r="I34" s="151" t="s">
        <v>60</v>
      </c>
    </row>
    <row r="35" spans="1:9" s="194" customFormat="1" ht="13.5" customHeight="1">
      <c r="A35" s="123">
        <v>4</v>
      </c>
      <c r="B35" s="149" t="s">
        <v>292</v>
      </c>
      <c r="C35" s="150"/>
      <c r="D35" s="151" t="s">
        <v>60</v>
      </c>
      <c r="E35" s="151" t="s">
        <v>60</v>
      </c>
      <c r="F35" s="151" t="s">
        <v>60</v>
      </c>
      <c r="G35" s="151" t="s">
        <v>60</v>
      </c>
      <c r="H35" s="151" t="s">
        <v>60</v>
      </c>
      <c r="I35" s="151" t="s">
        <v>60</v>
      </c>
    </row>
    <row r="36" spans="1:9" s="194" customFormat="1" ht="13.5" customHeight="1">
      <c r="A36" s="123">
        <v>4</v>
      </c>
      <c r="B36" s="149" t="s">
        <v>293</v>
      </c>
      <c r="C36" s="150"/>
      <c r="D36" s="151" t="s">
        <v>60</v>
      </c>
      <c r="E36" s="151" t="s">
        <v>60</v>
      </c>
      <c r="F36" s="151" t="s">
        <v>60</v>
      </c>
      <c r="G36" s="151" t="s">
        <v>60</v>
      </c>
      <c r="H36" s="151" t="s">
        <v>60</v>
      </c>
      <c r="I36" s="151" t="s">
        <v>60</v>
      </c>
    </row>
    <row r="37" spans="1:9" s="194" customFormat="1" ht="13.5" customHeight="1">
      <c r="A37" s="123">
        <v>3</v>
      </c>
      <c r="B37" s="128" t="s">
        <v>294</v>
      </c>
      <c r="C37" s="129"/>
      <c r="D37" s="130"/>
      <c r="E37" s="130"/>
      <c r="F37" s="130"/>
      <c r="G37" s="130"/>
      <c r="H37" s="130"/>
      <c r="I37" s="130"/>
    </row>
    <row r="38" spans="1:9" s="196" customFormat="1" ht="13.5" customHeight="1">
      <c r="A38" s="123">
        <v>4</v>
      </c>
      <c r="B38" s="149" t="s">
        <v>295</v>
      </c>
      <c r="C38" s="150"/>
      <c r="D38" s="151" t="s">
        <v>60</v>
      </c>
      <c r="E38" s="151" t="s">
        <v>60</v>
      </c>
      <c r="F38" s="151" t="s">
        <v>60</v>
      </c>
      <c r="G38" s="151" t="s">
        <v>60</v>
      </c>
      <c r="H38" s="151" t="s">
        <v>60</v>
      </c>
      <c r="I38" s="151" t="s">
        <v>60</v>
      </c>
    </row>
    <row r="39" spans="1:9" s="194" customFormat="1" ht="13.5" customHeight="1">
      <c r="A39" s="123">
        <v>4</v>
      </c>
      <c r="B39" s="149" t="s">
        <v>296</v>
      </c>
      <c r="C39" s="150"/>
      <c r="D39" s="151" t="s">
        <v>60</v>
      </c>
      <c r="E39" s="151" t="s">
        <v>60</v>
      </c>
      <c r="F39" s="151" t="s">
        <v>60</v>
      </c>
      <c r="G39" s="151" t="s">
        <v>60</v>
      </c>
      <c r="H39" s="151" t="s">
        <v>60</v>
      </c>
      <c r="I39" s="151" t="s">
        <v>60</v>
      </c>
    </row>
    <row r="40" spans="1:9" s="194" customFormat="1" ht="13.5" customHeight="1">
      <c r="A40" s="123">
        <v>4</v>
      </c>
      <c r="B40" s="149" t="s">
        <v>297</v>
      </c>
      <c r="C40" s="150"/>
      <c r="D40" s="151" t="s">
        <v>60</v>
      </c>
      <c r="E40" s="151" t="s">
        <v>60</v>
      </c>
      <c r="F40" s="151" t="s">
        <v>60</v>
      </c>
      <c r="G40" s="151" t="s">
        <v>60</v>
      </c>
      <c r="H40" s="151" t="s">
        <v>60</v>
      </c>
      <c r="I40" s="151" t="s">
        <v>60</v>
      </c>
    </row>
    <row r="41" spans="1:9" s="194" customFormat="1" ht="13.5" customHeight="1">
      <c r="A41" s="123">
        <v>4</v>
      </c>
      <c r="B41" s="149" t="s">
        <v>298</v>
      </c>
      <c r="C41" s="150"/>
      <c r="D41" s="151" t="s">
        <v>60</v>
      </c>
      <c r="E41" s="151" t="s">
        <v>60</v>
      </c>
      <c r="F41" s="151" t="s">
        <v>60</v>
      </c>
      <c r="G41" s="151" t="s">
        <v>60</v>
      </c>
      <c r="H41" s="151" t="s">
        <v>60</v>
      </c>
      <c r="I41" s="151" t="s">
        <v>60</v>
      </c>
    </row>
    <row r="42" spans="1:9" s="194" customFormat="1" ht="13.5" customHeight="1">
      <c r="A42" s="123">
        <v>4</v>
      </c>
      <c r="B42" s="149" t="s">
        <v>299</v>
      </c>
      <c r="C42" s="150"/>
      <c r="D42" s="151" t="s">
        <v>60</v>
      </c>
      <c r="E42" s="151" t="s">
        <v>60</v>
      </c>
      <c r="F42" s="151" t="s">
        <v>60</v>
      </c>
      <c r="G42" s="151" t="s">
        <v>60</v>
      </c>
      <c r="H42" s="151" t="s">
        <v>60</v>
      </c>
      <c r="I42" s="151" t="s">
        <v>60</v>
      </c>
    </row>
    <row r="43" spans="1:9" s="194" customFormat="1" ht="13.5" customHeight="1">
      <c r="A43" s="123">
        <v>4</v>
      </c>
      <c r="B43" s="149" t="s">
        <v>300</v>
      </c>
      <c r="C43" s="150"/>
      <c r="D43" s="151" t="s">
        <v>60</v>
      </c>
      <c r="E43" s="151" t="s">
        <v>60</v>
      </c>
      <c r="F43" s="151" t="s">
        <v>60</v>
      </c>
      <c r="G43" s="151" t="s">
        <v>60</v>
      </c>
      <c r="H43" s="151" t="s">
        <v>60</v>
      </c>
      <c r="I43" s="151" t="s">
        <v>60</v>
      </c>
    </row>
    <row r="44" spans="1:9" s="194" customFormat="1" ht="13.5" customHeight="1">
      <c r="A44" s="123">
        <v>4</v>
      </c>
      <c r="B44" s="149" t="s">
        <v>301</v>
      </c>
      <c r="C44" s="150"/>
      <c r="D44" s="151" t="s">
        <v>60</v>
      </c>
      <c r="E44" s="151" t="s">
        <v>60</v>
      </c>
      <c r="F44" s="151" t="s">
        <v>60</v>
      </c>
      <c r="G44" s="151" t="s">
        <v>60</v>
      </c>
      <c r="H44" s="151" t="s">
        <v>60</v>
      </c>
      <c r="I44" s="151" t="s">
        <v>60</v>
      </c>
    </row>
    <row r="45" spans="1:9" s="194" customFormat="1" ht="13.5" customHeight="1">
      <c r="A45" s="123">
        <v>3</v>
      </c>
      <c r="B45" s="128" t="s">
        <v>302</v>
      </c>
      <c r="C45" s="129"/>
      <c r="D45" s="130"/>
      <c r="E45" s="130"/>
      <c r="F45" s="130"/>
      <c r="G45" s="130"/>
      <c r="H45" s="130"/>
      <c r="I45" s="130"/>
    </row>
    <row r="46" spans="1:9" s="196" customFormat="1" ht="13.5" customHeight="1">
      <c r="A46" s="123">
        <v>4</v>
      </c>
      <c r="B46" s="149" t="s">
        <v>303</v>
      </c>
      <c r="C46" s="150"/>
      <c r="D46" s="151" t="s">
        <v>60</v>
      </c>
      <c r="E46" s="151" t="s">
        <v>60</v>
      </c>
      <c r="F46" s="151" t="s">
        <v>60</v>
      </c>
      <c r="G46" s="151" t="s">
        <v>60</v>
      </c>
      <c r="H46" s="151" t="s">
        <v>60</v>
      </c>
      <c r="I46" s="151" t="s">
        <v>60</v>
      </c>
    </row>
    <row r="47" spans="1:9" s="194" customFormat="1" ht="13.5" customHeight="1">
      <c r="A47" s="123">
        <v>4</v>
      </c>
      <c r="B47" s="149" t="s">
        <v>304</v>
      </c>
      <c r="C47" s="150"/>
      <c r="D47" s="151" t="s">
        <v>60</v>
      </c>
      <c r="E47" s="151" t="s">
        <v>60</v>
      </c>
      <c r="F47" s="151" t="s">
        <v>60</v>
      </c>
      <c r="G47" s="151" t="s">
        <v>60</v>
      </c>
      <c r="H47" s="151" t="s">
        <v>60</v>
      </c>
      <c r="I47" s="151" t="s">
        <v>60</v>
      </c>
    </row>
    <row r="48" spans="1:9" s="194" customFormat="1" ht="13.5" customHeight="1">
      <c r="A48" s="123">
        <v>4</v>
      </c>
      <c r="B48" s="149" t="s">
        <v>305</v>
      </c>
      <c r="C48" s="150"/>
      <c r="D48" s="151" t="s">
        <v>60</v>
      </c>
      <c r="E48" s="151" t="s">
        <v>60</v>
      </c>
      <c r="F48" s="151" t="s">
        <v>60</v>
      </c>
      <c r="G48" s="151" t="s">
        <v>60</v>
      </c>
      <c r="H48" s="151" t="s">
        <v>60</v>
      </c>
      <c r="I48" s="151" t="s">
        <v>60</v>
      </c>
    </row>
    <row r="49" spans="1:9" s="194" customFormat="1" ht="13.5" customHeight="1">
      <c r="A49" s="123">
        <v>4</v>
      </c>
      <c r="B49" s="149" t="s">
        <v>306</v>
      </c>
      <c r="C49" s="150"/>
      <c r="D49" s="151" t="s">
        <v>60</v>
      </c>
      <c r="E49" s="151" t="s">
        <v>60</v>
      </c>
      <c r="F49" s="151" t="s">
        <v>60</v>
      </c>
      <c r="G49" s="151" t="s">
        <v>60</v>
      </c>
      <c r="H49" s="151" t="s">
        <v>60</v>
      </c>
      <c r="I49" s="151" t="s">
        <v>60</v>
      </c>
    </row>
    <row r="50" spans="1:9" s="194" customFormat="1" ht="13.5" customHeight="1">
      <c r="A50" s="123">
        <v>4</v>
      </c>
      <c r="B50" s="149" t="s">
        <v>307</v>
      </c>
      <c r="C50" s="150"/>
      <c r="D50" s="151" t="s">
        <v>60</v>
      </c>
      <c r="E50" s="151" t="s">
        <v>60</v>
      </c>
      <c r="F50" s="151" t="s">
        <v>60</v>
      </c>
      <c r="G50" s="151" t="s">
        <v>60</v>
      </c>
      <c r="H50" s="151" t="s">
        <v>60</v>
      </c>
      <c r="I50" s="151" t="s">
        <v>60</v>
      </c>
    </row>
    <row r="51" spans="1:9" s="194" customFormat="1" ht="13.5" customHeight="1">
      <c r="A51" s="123">
        <v>4</v>
      </c>
      <c r="B51" s="149" t="s">
        <v>308</v>
      </c>
      <c r="C51" s="150"/>
      <c r="D51" s="151" t="s">
        <v>62</v>
      </c>
      <c r="E51" s="151" t="s">
        <v>62</v>
      </c>
      <c r="F51" s="151" t="s">
        <v>62</v>
      </c>
      <c r="G51" s="151" t="s">
        <v>62</v>
      </c>
      <c r="H51" s="151" t="s">
        <v>62</v>
      </c>
      <c r="I51" s="151" t="s">
        <v>62</v>
      </c>
    </row>
    <row r="52" spans="1:9" s="194" customFormat="1" ht="13.5" customHeight="1">
      <c r="A52" s="123">
        <v>4</v>
      </c>
      <c r="B52" s="149" t="s">
        <v>310</v>
      </c>
      <c r="C52" s="150"/>
      <c r="D52" s="151" t="s">
        <v>60</v>
      </c>
      <c r="E52" s="151" t="s">
        <v>60</v>
      </c>
      <c r="F52" s="151" t="s">
        <v>60</v>
      </c>
      <c r="G52" s="151" t="s">
        <v>60</v>
      </c>
      <c r="H52" s="151" t="s">
        <v>60</v>
      </c>
      <c r="I52" s="151" t="s">
        <v>60</v>
      </c>
    </row>
    <row r="53" spans="1:9" s="194" customFormat="1" ht="13.5" customHeight="1">
      <c r="A53" s="123">
        <v>4</v>
      </c>
      <c r="B53" s="149" t="s">
        <v>311</v>
      </c>
      <c r="C53" s="150"/>
      <c r="D53" s="151" t="s">
        <v>60</v>
      </c>
      <c r="E53" s="151" t="s">
        <v>60</v>
      </c>
      <c r="F53" s="151" t="s">
        <v>60</v>
      </c>
      <c r="G53" s="151" t="s">
        <v>60</v>
      </c>
      <c r="H53" s="151" t="s">
        <v>60</v>
      </c>
      <c r="I53" s="151" t="s">
        <v>60</v>
      </c>
    </row>
    <row r="54" spans="1:9" s="194" customFormat="1" ht="13.5" customHeight="1">
      <c r="A54" s="123">
        <v>3</v>
      </c>
      <c r="B54" s="128" t="s">
        <v>312</v>
      </c>
      <c r="C54" s="129"/>
      <c r="D54" s="130"/>
      <c r="E54" s="130"/>
      <c r="F54" s="130"/>
      <c r="G54" s="130"/>
      <c r="H54" s="130"/>
      <c r="I54" s="130"/>
    </row>
    <row r="55" spans="1:9" s="196" customFormat="1" ht="13.5" customHeight="1">
      <c r="A55" s="123">
        <v>4</v>
      </c>
      <c r="B55" s="149" t="s">
        <v>313</v>
      </c>
      <c r="C55" s="150"/>
      <c r="D55" s="151" t="s">
        <v>60</v>
      </c>
      <c r="E55" s="151" t="s">
        <v>60</v>
      </c>
      <c r="F55" s="151" t="s">
        <v>60</v>
      </c>
      <c r="G55" s="151" t="s">
        <v>60</v>
      </c>
      <c r="H55" s="151" t="s">
        <v>60</v>
      </c>
      <c r="I55" s="151" t="s">
        <v>60</v>
      </c>
    </row>
    <row r="56" spans="1:9" s="194" customFormat="1" ht="13.5" customHeight="1">
      <c r="A56" s="123">
        <v>4</v>
      </c>
      <c r="B56" s="149" t="s">
        <v>314</v>
      </c>
      <c r="C56" s="150"/>
      <c r="D56" s="151" t="s">
        <v>60</v>
      </c>
      <c r="E56" s="151" t="s">
        <v>60</v>
      </c>
      <c r="F56" s="151" t="s">
        <v>60</v>
      </c>
      <c r="G56" s="151" t="s">
        <v>60</v>
      </c>
      <c r="H56" s="151" t="s">
        <v>60</v>
      </c>
      <c r="I56" s="151" t="s">
        <v>60</v>
      </c>
    </row>
    <row r="57" spans="1:9" s="194" customFormat="1" ht="13.5" customHeight="1">
      <c r="A57" s="123">
        <v>4</v>
      </c>
      <c r="B57" s="149" t="s">
        <v>315</v>
      </c>
      <c r="C57" s="150"/>
      <c r="D57" s="151" t="s">
        <v>60</v>
      </c>
      <c r="E57" s="151" t="s">
        <v>60</v>
      </c>
      <c r="F57" s="151" t="s">
        <v>60</v>
      </c>
      <c r="G57" s="151" t="s">
        <v>60</v>
      </c>
      <c r="H57" s="151" t="s">
        <v>60</v>
      </c>
      <c r="I57" s="151" t="s">
        <v>60</v>
      </c>
    </row>
    <row r="58" spans="1:9" s="194" customFormat="1" ht="13.5" customHeight="1">
      <c r="A58" s="123">
        <v>2</v>
      </c>
      <c r="B58" s="126" t="s">
        <v>316</v>
      </c>
      <c r="C58" s="126"/>
      <c r="D58" s="127"/>
      <c r="E58" s="127"/>
      <c r="F58" s="127"/>
      <c r="G58" s="127"/>
      <c r="H58" s="127"/>
      <c r="I58" s="127"/>
    </row>
    <row r="59" spans="1:9" s="182" customFormat="1" ht="13.5" customHeight="1">
      <c r="A59" s="123">
        <v>3</v>
      </c>
      <c r="B59" s="212" t="s">
        <v>509</v>
      </c>
      <c r="C59" s="186"/>
      <c r="D59" s="140" t="s">
        <v>62</v>
      </c>
      <c r="E59" s="140" t="s">
        <v>62</v>
      </c>
      <c r="F59" s="140" t="s">
        <v>62</v>
      </c>
      <c r="G59" s="140" t="s">
        <v>62</v>
      </c>
      <c r="H59" s="140" t="s">
        <v>62</v>
      </c>
      <c r="I59" s="140" t="s">
        <v>62</v>
      </c>
    </row>
    <row r="60" spans="1:9" s="194" customFormat="1" ht="13.5" customHeight="1">
      <c r="A60" s="123">
        <v>2</v>
      </c>
      <c r="B60" s="126" t="s">
        <v>414</v>
      </c>
      <c r="C60" s="126"/>
      <c r="D60" s="127"/>
      <c r="E60" s="127"/>
      <c r="F60" s="127"/>
      <c r="G60" s="127"/>
      <c r="H60" s="127"/>
      <c r="I60" s="127"/>
    </row>
    <row r="61" spans="1:9" s="182" customFormat="1" ht="13.5" customHeight="1">
      <c r="A61" s="123">
        <v>3</v>
      </c>
      <c r="B61" s="128" t="s">
        <v>272</v>
      </c>
      <c r="C61" s="129"/>
      <c r="D61" s="130"/>
      <c r="E61" s="130"/>
      <c r="F61" s="130"/>
      <c r="G61" s="130"/>
      <c r="H61" s="130"/>
      <c r="I61" s="130"/>
    </row>
    <row r="62" spans="1:9" s="182" customFormat="1" ht="13.5" customHeight="1">
      <c r="A62" s="123">
        <v>4</v>
      </c>
      <c r="B62" s="210" t="s">
        <v>503</v>
      </c>
      <c r="C62" s="150"/>
      <c r="D62" s="151" t="s">
        <v>60</v>
      </c>
      <c r="E62" s="151" t="s">
        <v>60</v>
      </c>
      <c r="F62" s="151" t="s">
        <v>60</v>
      </c>
      <c r="G62" s="151" t="s">
        <v>60</v>
      </c>
      <c r="H62" s="151" t="s">
        <v>60</v>
      </c>
      <c r="I62" s="151" t="s">
        <v>60</v>
      </c>
    </row>
    <row r="63" spans="1:9" s="182" customFormat="1" ht="13.5" customHeight="1">
      <c r="A63" s="123">
        <v>4</v>
      </c>
      <c r="B63" s="210" t="s">
        <v>275</v>
      </c>
      <c r="C63" s="150"/>
      <c r="D63" s="151" t="s">
        <v>60</v>
      </c>
      <c r="E63" s="151" t="s">
        <v>60</v>
      </c>
      <c r="F63" s="151" t="s">
        <v>60</v>
      </c>
      <c r="G63" s="151" t="s">
        <v>60</v>
      </c>
      <c r="H63" s="151" t="s">
        <v>60</v>
      </c>
      <c r="I63" s="151" t="s">
        <v>60</v>
      </c>
    </row>
    <row r="64" spans="1:9" s="182" customFormat="1" ht="13.5" customHeight="1">
      <c r="A64" s="123">
        <v>4</v>
      </c>
      <c r="B64" s="210" t="s">
        <v>510</v>
      </c>
      <c r="C64" s="150"/>
      <c r="D64" s="151" t="s">
        <v>60</v>
      </c>
      <c r="E64" s="151" t="s">
        <v>60</v>
      </c>
      <c r="F64" s="151" t="s">
        <v>60</v>
      </c>
      <c r="G64" s="151" t="s">
        <v>60</v>
      </c>
      <c r="H64" s="151" t="s">
        <v>60</v>
      </c>
      <c r="I64" s="151" t="s">
        <v>60</v>
      </c>
    </row>
    <row r="65" spans="1:10" s="182" customFormat="1" ht="13.5" customHeight="1">
      <c r="A65" s="123">
        <v>2</v>
      </c>
      <c r="B65" s="126" t="s">
        <v>320</v>
      </c>
      <c r="C65" s="126"/>
      <c r="D65" s="127"/>
      <c r="E65" s="127"/>
      <c r="F65" s="127"/>
      <c r="G65" s="127"/>
      <c r="H65" s="127"/>
      <c r="I65" s="127"/>
    </row>
    <row r="66" spans="1:10" s="182" customFormat="1" ht="13.5" customHeight="1">
      <c r="A66" s="123">
        <v>3</v>
      </c>
      <c r="B66" s="128" t="s">
        <v>321</v>
      </c>
      <c r="C66" s="129"/>
      <c r="D66" s="130"/>
      <c r="E66" s="130"/>
      <c r="F66" s="130"/>
      <c r="G66" s="130"/>
      <c r="H66" s="130"/>
      <c r="I66" s="130"/>
    </row>
    <row r="67" spans="1:10" s="193" customFormat="1" ht="13.5" customHeight="1">
      <c r="A67" s="123">
        <v>4</v>
      </c>
      <c r="B67" s="131" t="s">
        <v>322</v>
      </c>
      <c r="C67" s="132"/>
      <c r="D67" s="133"/>
      <c r="E67" s="133"/>
      <c r="F67" s="133"/>
      <c r="G67" s="133"/>
      <c r="H67" s="133"/>
      <c r="I67" s="133"/>
    </row>
    <row r="68" spans="1:10" s="193" customFormat="1" ht="69">
      <c r="A68" s="123">
        <v>5</v>
      </c>
      <c r="B68" s="157" t="s">
        <v>323</v>
      </c>
      <c r="C68" s="158" t="s">
        <v>423</v>
      </c>
      <c r="D68" s="144" t="s">
        <v>324</v>
      </c>
      <c r="E68" s="144" t="s">
        <v>324</v>
      </c>
      <c r="F68" s="144" t="s">
        <v>324</v>
      </c>
      <c r="G68" s="144" t="s">
        <v>324</v>
      </c>
      <c r="H68" s="144" t="s">
        <v>324</v>
      </c>
      <c r="I68" s="144" t="s">
        <v>324</v>
      </c>
      <c r="J68" s="198"/>
    </row>
    <row r="69" spans="1:10" s="193" customFormat="1">
      <c r="A69" s="123">
        <v>4</v>
      </c>
      <c r="B69" s="131" t="s">
        <v>325</v>
      </c>
      <c r="C69" s="132"/>
      <c r="D69" s="133"/>
      <c r="E69" s="133"/>
      <c r="F69" s="133"/>
      <c r="G69" s="133"/>
      <c r="H69" s="133"/>
      <c r="I69" s="133"/>
    </row>
    <row r="70" spans="1:10" s="193" customFormat="1" ht="41.4">
      <c r="A70" s="123">
        <v>5</v>
      </c>
      <c r="B70" s="157" t="s">
        <v>326</v>
      </c>
      <c r="C70" s="158" t="s">
        <v>327</v>
      </c>
      <c r="D70" s="144" t="s">
        <v>328</v>
      </c>
      <c r="E70" s="144" t="s">
        <v>328</v>
      </c>
      <c r="F70" s="144" t="s">
        <v>328</v>
      </c>
      <c r="G70" s="144" t="s">
        <v>328</v>
      </c>
      <c r="H70" s="144" t="s">
        <v>328</v>
      </c>
      <c r="I70" s="144" t="s">
        <v>328</v>
      </c>
      <c r="J70" s="198"/>
    </row>
    <row r="71" spans="1:10" s="193" customFormat="1">
      <c r="A71" s="123">
        <v>4</v>
      </c>
      <c r="B71" s="131" t="s">
        <v>424</v>
      </c>
      <c r="C71" s="132"/>
      <c r="D71" s="133"/>
      <c r="E71" s="133"/>
      <c r="F71" s="133"/>
      <c r="G71" s="133"/>
      <c r="H71" s="133"/>
      <c r="I71" s="133"/>
    </row>
    <row r="72" spans="1:10" s="193" customFormat="1">
      <c r="A72" s="123">
        <v>5</v>
      </c>
      <c r="B72" s="157" t="s">
        <v>326</v>
      </c>
      <c r="C72" s="158"/>
      <c r="D72" s="144" t="s">
        <v>328</v>
      </c>
      <c r="E72" s="144" t="s">
        <v>328</v>
      </c>
      <c r="F72" s="144" t="s">
        <v>328</v>
      </c>
      <c r="G72" s="144" t="s">
        <v>328</v>
      </c>
      <c r="H72" s="144" t="s">
        <v>328</v>
      </c>
      <c r="I72" s="144" t="s">
        <v>328</v>
      </c>
    </row>
    <row r="73" spans="1:10" s="193" customFormat="1">
      <c r="A73" s="123">
        <v>4</v>
      </c>
      <c r="B73" s="131" t="s">
        <v>329</v>
      </c>
      <c r="C73" s="132"/>
      <c r="D73" s="133"/>
      <c r="E73" s="133"/>
      <c r="F73" s="133"/>
      <c r="G73" s="133"/>
      <c r="H73" s="133"/>
      <c r="I73" s="133"/>
    </row>
    <row r="74" spans="1:10" s="193" customFormat="1">
      <c r="A74" s="123">
        <v>5</v>
      </c>
      <c r="B74" s="157" t="s">
        <v>326</v>
      </c>
      <c r="C74" s="158"/>
      <c r="D74" s="144" t="s">
        <v>328</v>
      </c>
      <c r="E74" s="144" t="s">
        <v>328</v>
      </c>
      <c r="F74" s="144" t="s">
        <v>328</v>
      </c>
      <c r="G74" s="144" t="s">
        <v>328</v>
      </c>
      <c r="H74" s="144" t="s">
        <v>328</v>
      </c>
      <c r="I74" s="144" t="s">
        <v>328</v>
      </c>
    </row>
    <row r="75" spans="1:10" s="193" customFormat="1" ht="13.5" customHeight="1">
      <c r="A75" s="123">
        <v>1</v>
      </c>
      <c r="B75" s="124" t="s">
        <v>29</v>
      </c>
      <c r="C75" s="124"/>
      <c r="D75" s="125"/>
      <c r="E75" s="125"/>
      <c r="F75" s="125"/>
      <c r="G75" s="125"/>
      <c r="H75" s="125"/>
      <c r="I75" s="125"/>
    </row>
    <row r="76" spans="1:10" s="182" customFormat="1" ht="13.5" customHeight="1">
      <c r="A76" s="123">
        <v>2</v>
      </c>
      <c r="B76" s="126" t="s">
        <v>330</v>
      </c>
      <c r="C76" s="126"/>
      <c r="D76" s="127"/>
      <c r="E76" s="127"/>
      <c r="F76" s="127"/>
      <c r="G76" s="127"/>
      <c r="H76" s="127"/>
      <c r="I76" s="127"/>
    </row>
    <row r="77" spans="1:10" s="199" customFormat="1" ht="13.5" customHeight="1">
      <c r="A77" s="123">
        <v>3</v>
      </c>
      <c r="B77" s="128" t="s">
        <v>331</v>
      </c>
      <c r="C77" s="129" t="s">
        <v>425</v>
      </c>
      <c r="D77" s="130" t="str">
        <f t="shared" ref="D77:I77" si="0">IF(iOC_Purpose="Benchmark","n/a","")</f>
        <v/>
      </c>
      <c r="E77" s="130" t="str">
        <f t="shared" si="0"/>
        <v/>
      </c>
      <c r="F77" s="130" t="str">
        <f t="shared" si="0"/>
        <v/>
      </c>
      <c r="G77" s="130" t="str">
        <f t="shared" si="0"/>
        <v/>
      </c>
      <c r="H77" s="130" t="str">
        <f t="shared" si="0"/>
        <v/>
      </c>
      <c r="I77" s="130" t="str">
        <f t="shared" si="0"/>
        <v/>
      </c>
    </row>
    <row r="78" spans="1:10" s="182" customFormat="1" ht="13.5" customHeight="1">
      <c r="A78" s="123">
        <v>4</v>
      </c>
      <c r="B78" s="137" t="s">
        <v>332</v>
      </c>
      <c r="C78" s="138"/>
      <c r="D78" s="139" t="s">
        <v>511</v>
      </c>
      <c r="E78" s="139" t="s">
        <v>333</v>
      </c>
      <c r="F78" s="139" t="s">
        <v>512</v>
      </c>
      <c r="G78" s="139" t="s">
        <v>513</v>
      </c>
      <c r="H78" s="139" t="s">
        <v>514</v>
      </c>
      <c r="I78" s="139" t="s">
        <v>515</v>
      </c>
    </row>
    <row r="79" spans="1:10" s="182" customFormat="1" ht="13.5" customHeight="1">
      <c r="A79" s="123">
        <v>4</v>
      </c>
      <c r="B79" s="137" t="s">
        <v>334</v>
      </c>
      <c r="C79" s="138"/>
      <c r="D79" s="139" t="s">
        <v>335</v>
      </c>
      <c r="E79" s="139" t="s">
        <v>335</v>
      </c>
      <c r="F79" s="139" t="s">
        <v>335</v>
      </c>
      <c r="G79" s="139" t="s">
        <v>335</v>
      </c>
      <c r="H79" s="139" t="s">
        <v>335</v>
      </c>
      <c r="I79" s="139" t="s">
        <v>335</v>
      </c>
    </row>
    <row r="80" spans="1:10" s="199" customFormat="1" ht="13.5" customHeight="1">
      <c r="A80" s="123">
        <v>4</v>
      </c>
      <c r="B80" s="137" t="s">
        <v>336</v>
      </c>
      <c r="C80" s="138"/>
      <c r="D80" s="139" t="s">
        <v>426</v>
      </c>
      <c r="E80" s="139" t="s">
        <v>426</v>
      </c>
      <c r="F80" s="139" t="s">
        <v>426</v>
      </c>
      <c r="G80" s="139" t="s">
        <v>426</v>
      </c>
      <c r="H80" s="139" t="s">
        <v>426</v>
      </c>
      <c r="I80" s="139" t="s">
        <v>426</v>
      </c>
    </row>
    <row r="81" spans="1:9" s="199" customFormat="1" ht="13.5" customHeight="1">
      <c r="A81" s="123">
        <v>4</v>
      </c>
      <c r="B81" s="137" t="s">
        <v>338</v>
      </c>
      <c r="C81" s="138"/>
      <c r="D81" s="139" t="s">
        <v>516</v>
      </c>
      <c r="E81" s="139" t="s">
        <v>516</v>
      </c>
      <c r="F81" s="139" t="s">
        <v>516</v>
      </c>
      <c r="G81" s="139" t="s">
        <v>516</v>
      </c>
      <c r="H81" s="139" t="s">
        <v>516</v>
      </c>
      <c r="I81" s="139" t="s">
        <v>516</v>
      </c>
    </row>
    <row r="82" spans="1:9" s="199" customFormat="1" ht="13.5" customHeight="1">
      <c r="A82" s="123">
        <v>4</v>
      </c>
      <c r="B82" s="137" t="s">
        <v>340</v>
      </c>
      <c r="C82" s="138"/>
      <c r="D82" s="139" t="s">
        <v>428</v>
      </c>
      <c r="E82" s="139" t="s">
        <v>428</v>
      </c>
      <c r="F82" s="139" t="s">
        <v>428</v>
      </c>
      <c r="G82" s="139" t="s">
        <v>428</v>
      </c>
      <c r="H82" s="139" t="s">
        <v>428</v>
      </c>
      <c r="I82" s="139" t="s">
        <v>428</v>
      </c>
    </row>
    <row r="83" spans="1:9" s="182" customFormat="1" ht="13.5" customHeight="1">
      <c r="A83" s="123">
        <v>1</v>
      </c>
      <c r="B83" s="124" t="s">
        <v>341</v>
      </c>
      <c r="C83" s="124"/>
      <c r="D83" s="162"/>
      <c r="E83" s="162"/>
      <c r="F83" s="162"/>
      <c r="G83" s="162"/>
      <c r="H83" s="162"/>
      <c r="I83" s="162"/>
    </row>
    <row r="84" spans="1:9" s="182" customFormat="1" ht="13.5" customHeight="1">
      <c r="A84" s="123">
        <v>2</v>
      </c>
      <c r="B84" s="126" t="s">
        <v>429</v>
      </c>
      <c r="C84" s="126"/>
      <c r="D84" s="127"/>
      <c r="E84" s="127"/>
      <c r="F84" s="127"/>
      <c r="G84" s="127"/>
      <c r="H84" s="127"/>
      <c r="I84" s="127"/>
    </row>
    <row r="85" spans="1:9" s="199" customFormat="1" ht="13.5" customHeight="1">
      <c r="A85" s="123">
        <v>3</v>
      </c>
      <c r="B85" s="128" t="s">
        <v>430</v>
      </c>
      <c r="C85" s="129"/>
      <c r="D85" s="130" t="str">
        <f t="shared" ref="D85:I85" si="1">IF(iOC_Purpose="Benchmark","n/a","")</f>
        <v/>
      </c>
      <c r="E85" s="130" t="str">
        <f t="shared" si="1"/>
        <v/>
      </c>
      <c r="F85" s="130" t="str">
        <f t="shared" si="1"/>
        <v/>
      </c>
      <c r="G85" s="130" t="str">
        <f t="shared" si="1"/>
        <v/>
      </c>
      <c r="H85" s="130" t="str">
        <f t="shared" si="1"/>
        <v/>
      </c>
      <c r="I85" s="130" t="str">
        <f t="shared" si="1"/>
        <v/>
      </c>
    </row>
    <row r="86" spans="1:9" s="182" customFormat="1" ht="13.5" customHeight="1">
      <c r="A86" s="123">
        <v>4</v>
      </c>
      <c r="B86" s="137" t="s">
        <v>273</v>
      </c>
      <c r="C86" s="137" t="s">
        <v>517</v>
      </c>
      <c r="D86" s="139" t="s">
        <v>65</v>
      </c>
      <c r="E86" s="139" t="s">
        <v>65</v>
      </c>
      <c r="F86" s="139" t="s">
        <v>65</v>
      </c>
      <c r="G86" s="139" t="s">
        <v>65</v>
      </c>
      <c r="H86" s="139" t="s">
        <v>65</v>
      </c>
      <c r="I86" s="139" t="s">
        <v>65</v>
      </c>
    </row>
    <row r="87" spans="1:9" s="182" customFormat="1" ht="13.5" customHeight="1">
      <c r="A87" s="123">
        <v>4</v>
      </c>
      <c r="B87" s="137" t="s">
        <v>518</v>
      </c>
      <c r="C87" s="138"/>
      <c r="D87" s="139" t="s">
        <v>67</v>
      </c>
      <c r="E87" s="139" t="s">
        <v>67</v>
      </c>
      <c r="F87" s="139" t="s">
        <v>67</v>
      </c>
      <c r="G87" s="139" t="s">
        <v>67</v>
      </c>
      <c r="H87" s="139" t="s">
        <v>67</v>
      </c>
      <c r="I87" s="139" t="s">
        <v>67</v>
      </c>
    </row>
    <row r="88" spans="1:9" s="182" customFormat="1" ht="13.5" customHeight="1">
      <c r="A88" s="123">
        <v>2</v>
      </c>
      <c r="B88" s="126" t="s">
        <v>342</v>
      </c>
      <c r="C88" s="126"/>
      <c r="D88" s="163"/>
      <c r="E88" s="163"/>
      <c r="F88" s="163"/>
      <c r="G88" s="163"/>
      <c r="H88" s="163"/>
      <c r="I88" s="163"/>
    </row>
    <row r="89" spans="1:9" s="193" customFormat="1" ht="13.5" customHeight="1">
      <c r="A89" s="123">
        <v>3</v>
      </c>
      <c r="B89" s="164" t="s">
        <v>343</v>
      </c>
      <c r="C89" s="165"/>
      <c r="D89" s="166" t="str">
        <f>IF(iOC_LANG_DE,"Paket","package")</f>
        <v>Paket</v>
      </c>
      <c r="E89" s="166" t="str">
        <f>IF(iOC_LANG_DE,"Paket","package")</f>
        <v>Paket</v>
      </c>
      <c r="F89" s="166" t="str">
        <f>IF(iOC_LANG_DE,"Paket","package")</f>
        <v>Paket</v>
      </c>
      <c r="G89" s="166" t="str">
        <f>IF(iOC_LANG_DE,"Paket","package")</f>
        <v>Paket</v>
      </c>
      <c r="H89" s="166" t="str">
        <f t="shared" ref="H89:I89" si="2">IF(iOC_LANG_DE,"Paket","package")</f>
        <v>Paket</v>
      </c>
      <c r="I89" s="166" t="str">
        <f t="shared" si="2"/>
        <v>Paket</v>
      </c>
    </row>
    <row r="90" spans="1:9" s="202" customFormat="1" ht="13.5" customHeight="1">
      <c r="A90" s="123">
        <v>3</v>
      </c>
      <c r="B90" s="164" t="s">
        <v>345</v>
      </c>
      <c r="C90" s="165"/>
      <c r="D90" s="166" t="str">
        <f t="shared" ref="D90:I90" si="3">IF(iOC_LANG_DE,"Monat","month")</f>
        <v>Monat</v>
      </c>
      <c r="E90" s="166" t="str">
        <f t="shared" si="3"/>
        <v>Monat</v>
      </c>
      <c r="F90" s="166" t="str">
        <f t="shared" si="3"/>
        <v>Monat</v>
      </c>
      <c r="G90" s="166" t="str">
        <f t="shared" si="3"/>
        <v>Monat</v>
      </c>
      <c r="H90" s="166" t="str">
        <f t="shared" si="3"/>
        <v>Monat</v>
      </c>
      <c r="I90" s="166" t="str">
        <f t="shared" si="3"/>
        <v>Monat</v>
      </c>
    </row>
    <row r="91" spans="1:9" s="213" customFormat="1">
      <c r="A91" s="123">
        <v>3</v>
      </c>
      <c r="B91" s="164" t="s">
        <v>346</v>
      </c>
      <c r="C91" s="165"/>
      <c r="D91" s="166" t="str">
        <f>D6</f>
        <v>EUS-WP-SWM-PKGS</v>
      </c>
      <c r="E91" s="166" t="str">
        <f t="shared" ref="E91:I91" si="4">E6</f>
        <v>EUS-WP-SWM-PKGM</v>
      </c>
      <c r="F91" s="166" t="str">
        <f t="shared" si="4"/>
        <v>EUS-WP-SWM-PKGC</v>
      </c>
      <c r="G91" s="166" t="str">
        <f t="shared" si="4"/>
        <v>EUS-WP-SWM-PKGSE</v>
      </c>
      <c r="H91" s="166" t="str">
        <f t="shared" si="4"/>
        <v>EUS-WP-SWM-PKGME</v>
      </c>
      <c r="I91" s="166" t="str">
        <f t="shared" si="4"/>
        <v>EUS-WP-SWM-PKGCE</v>
      </c>
    </row>
    <row r="92" spans="1:9" s="202" customFormat="1" ht="13.5" customHeight="1">
      <c r="A92" s="123">
        <v>3</v>
      </c>
      <c r="B92" s="164" t="s">
        <v>347</v>
      </c>
      <c r="C92" s="165"/>
      <c r="D92" s="168"/>
      <c r="E92" s="168"/>
      <c r="F92" s="168"/>
      <c r="G92" s="168"/>
      <c r="H92" s="168"/>
      <c r="I92" s="168"/>
    </row>
  </sheetData>
  <sheetProtection algorithmName="SHA-512" hashValue="/UdYlwoqxhS3UTECRovBy42ADr2oIF5JCnsZqy3HcLZfYGDe9woU+ZEo4cJXzPj3hFQrHfaoW+v1nsLKYOorRg==" saltValue="o6+5OCsSMz+D7mzqsT+amg==" spinCount="100000" sheet="1" objects="1" scenarios="1"/>
  <dataConsolidate/>
  <mergeCells count="1">
    <mergeCell ref="E4:F4"/>
  </mergeCells>
  <phoneticPr fontId="14" type="noConversion"/>
  <dataValidations disablePrompts="1" count="5">
    <dataValidation type="list" allowBlank="1" showInputMessage="1" showErrorMessage="1" sqref="D72:I72 D70:I70 D74:I74">
      <formula1>iOC_Select_Language_List</formula1>
    </dataValidation>
    <dataValidation type="list" allowBlank="1" showInputMessage="1" showErrorMessage="1" sqref="D23:I23 D59:I59 D19:I21 D25:I27 D30:I57 D11:I17 D61:I64">
      <formula1>iOC_Select</formula1>
    </dataValidation>
    <dataValidation type="list" allowBlank="1" showInputMessage="1" showErrorMessage="1" sqref="D71:I71 D88:I88 D75:I77 D18:I19 D28:I29 D73:I73 D16:I16 D60:I61 D22:I23 D9:I11 D58:I58 D69:I69 D83:I85 D65:I67">
      <formula1>"n/a"</formula1>
    </dataValidation>
    <dataValidation type="list" errorStyle="warning" allowBlank="1" showErrorMessage="1" errorTitle="Complexity Class" error="Your entered complexity class does not correspond to the common market terms, so please add an appropriate description to the glossary." sqref="D24:I24">
      <formula1>iOC_Select_Complexity</formula1>
    </dataValidation>
    <dataValidation type="list" allowBlank="1" showInputMessage="1" showErrorMessage="1" sqref="D68:I68">
      <formula1>iOC_Select_Language_Level</formula1>
    </dataValidation>
  </dataValidations>
  <hyperlinks>
    <hyperlink ref="B1" location="'Services'!A1" display="Back to Service Portfolio"/>
  </hyperlinks>
  <pageMargins left="0.59055118110236227" right="0.59055118110236227" top="0.9055118110236221" bottom="0.70866141732283472" header="0.31496062992125984" footer="0.31496062992125984"/>
  <pageSetup paperSize="9" scale="80" fitToHeight="0" pageOrder="overThenDown" orientation="landscape" cellComments="atEnd" r:id="rId1"/>
  <headerFooter>
    <oddHeader>&amp;L&amp;"Arial,Standard"&amp;8&amp;G&amp;C&amp;"Arial,Standard"&amp;10Ausschreibung
TZB-AP-2025&amp;R&amp;"Arial,Standard"&amp;10Beschaffung
Vergabe
01-02-01</oddHeader>
    <oddFooter>&amp;L&amp;"Arial,Standard"&amp;10© BARMER&amp;C&amp;"Arial,Standard"&amp;10Seite &amp;P von &amp;N&amp;R&amp;"Arial,Standard"&amp;10Version 2.0</oddFooter>
  </headerFooter>
  <rowBreaks count="3" manualBreakCount="3">
    <brk id="36" max="8" man="1"/>
    <brk id="59" max="8" man="1"/>
    <brk id="74" max="8"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BDFB1A9DDFF7242B5E209FDDA950ABF" ma:contentTypeVersion="3" ma:contentTypeDescription="Ein neues Dokument erstellen." ma:contentTypeScope="" ma:versionID="977cc83a12879dcdb0be1171281d16ba">
  <xsd:schema xmlns:xsd="http://www.w3.org/2001/XMLSchema" xmlns:xs="http://www.w3.org/2001/XMLSchema" xmlns:p="http://schemas.microsoft.com/office/2006/metadata/properties" xmlns:ns2="823b6e28-9321-425e-a2a1-20e61c3baf7d" targetNamespace="http://schemas.microsoft.com/office/2006/metadata/properties" ma:root="true" ma:fieldsID="462d893508f8c4bc8e15a0113331f5a8" ns2:_="">
    <xsd:import namespace="823b6e28-9321-425e-a2a1-20e61c3baf7d"/>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3b6e28-9321-425e-a2a1-20e61c3baf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32873D-1BBE-4936-AAC3-E770DD5571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3b6e28-9321-425e-a2a1-20e61c3baf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B8F23C-94D5-41B7-9D5B-940EA2B5A0D2}">
  <ds:schemaRefs>
    <ds:schemaRef ds:uri="http://schemas.microsoft.com/sharepoint/v3/contenttype/forms"/>
  </ds:schemaRefs>
</ds:datastoreItem>
</file>

<file path=customXml/itemProps3.xml><?xml version="1.0" encoding="utf-8"?>
<ds:datastoreItem xmlns:ds="http://schemas.openxmlformats.org/officeDocument/2006/customXml" ds:itemID="{89254702-53CC-409D-AAA8-F80E6E8715F2}">
  <ds:schemaRefs>
    <ds:schemaRef ds:uri="http://schemas.microsoft.com/office/2006/metadata/properties"/>
    <ds:schemaRef ds:uri="823b6e28-9321-425e-a2a1-20e61c3baf7d"/>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 ds:uri="http://purl.org/dc/elements/1.1/"/>
  </ds:schemaRefs>
</ds:datastoreItem>
</file>

<file path=docMetadata/LabelInfo.xml><?xml version="1.0" encoding="utf-8"?>
<clbl:labelList xmlns:clbl="http://schemas.microsoft.com/office/2020/mipLabelMetadata">
  <clbl:label id="{ba8af561-cfeb-4884-94df-83c9f98ad0da}" enabled="0" method="" siteId="{ba8af561-cfeb-4884-94df-83c9f98ad0da}"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25</vt:i4>
      </vt:variant>
    </vt:vector>
  </HeadingPairs>
  <TitlesOfParts>
    <vt:vector size="41" baseType="lpstr">
      <vt:lpstr>Deckblatt</vt:lpstr>
      <vt:lpstr>Dokumenten Historie</vt:lpstr>
      <vt:lpstr>Einführung</vt:lpstr>
      <vt:lpstr>Definitionen</vt:lpstr>
      <vt:lpstr>Services</vt:lpstr>
      <vt:lpstr>Grundlegende IT-Infrastruktur</vt:lpstr>
      <vt:lpstr>Office Arbeitsplatz</vt:lpstr>
      <vt:lpstr>Virtueller Arbeitsplatz</vt:lpstr>
      <vt:lpstr>Software Management</vt:lpstr>
      <vt:lpstr>Arbeitsplatzdruck</vt:lpstr>
      <vt:lpstr>Kollaboration &amp; Kommunikation</vt:lpstr>
      <vt:lpstr>Virtuelle Systeme</vt:lpstr>
      <vt:lpstr>Housing für Netzwerk</vt:lpstr>
      <vt:lpstr>Firewall</vt:lpstr>
      <vt:lpstr>Internet Access </vt:lpstr>
      <vt:lpstr>Service Requests</vt:lpstr>
      <vt:lpstr>'Dokumenten Historie'!dp_documentHistory</vt:lpstr>
      <vt:lpstr>Arbeitsplatzdruck!Druckbereich</vt:lpstr>
      <vt:lpstr>Einführung!Druckbereich</vt:lpstr>
      <vt:lpstr>'Housing für Netzwerk'!Druckbereich</vt:lpstr>
      <vt:lpstr>'Kollaboration &amp; Kommunikation'!Druckbereich</vt:lpstr>
      <vt:lpstr>'Service Requests'!Druckbereich</vt:lpstr>
      <vt:lpstr>Services!Druckbereich</vt:lpstr>
      <vt:lpstr>'Software Management'!Druckbereich</vt:lpstr>
      <vt:lpstr>'Virtuelle Systeme'!Druckbereich</vt:lpstr>
      <vt:lpstr>'Virtueller Arbeitsplatz'!Druckbereich</vt:lpstr>
      <vt:lpstr>Arbeitsplatzdruck!Drucktitel</vt:lpstr>
      <vt:lpstr>Firewall!Drucktitel</vt:lpstr>
      <vt:lpstr>'Grundlegende IT-Infrastruktur'!Drucktitel</vt:lpstr>
      <vt:lpstr>'Housing für Netzwerk'!Drucktitel</vt:lpstr>
      <vt:lpstr>'Internet Access '!Drucktitel</vt:lpstr>
      <vt:lpstr>'Kollaboration &amp; Kommunikation'!Drucktitel</vt:lpstr>
      <vt:lpstr>'Office Arbeitsplatz'!Drucktitel</vt:lpstr>
      <vt:lpstr>'Service Requests'!Drucktitel</vt:lpstr>
      <vt:lpstr>'Software Management'!Drucktitel</vt:lpstr>
      <vt:lpstr>'Virtuelle Systeme'!Drucktitel</vt:lpstr>
      <vt:lpstr>'Virtueller Arbeitsplatz'!Drucktitel</vt:lpstr>
      <vt:lpstr>'Housing für Netzwerk'!iOC_Template_Level</vt:lpstr>
      <vt:lpstr>'Virtuelle Systeme'!iOC_Template_Level</vt:lpstr>
      <vt:lpstr>'Housing für Netzwerk'!iOC_Template_Name_DE</vt:lpstr>
      <vt:lpstr>'Virtuelle Systeme'!iOC_Template_Name_DE</vt:lpstr>
    </vt:vector>
  </TitlesOfParts>
  <Manager/>
  <Company>Information Services Group,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ISG</dc:creator>
  <cp:keywords/>
  <dc:description/>
  <cp:lastModifiedBy>Patrick Florath</cp:lastModifiedBy>
  <cp:revision/>
  <dcterms:created xsi:type="dcterms:W3CDTF">2024-09-19T08:20:16Z</dcterms:created>
  <dcterms:modified xsi:type="dcterms:W3CDTF">2025-06-13T10:26:26Z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0x0101008BDFB1A9DDFF7242B5E209FDDA950ABF</vt:lpwstr>
  </property>
  <property fmtid="{D5CDD505-2E9C-101B-9397-08002B2CF9AE}" pid="3" name="MediaServiceImageTags">
    <vt:lpwstr/>
  </property>
  <property fmtid="{D5CDD505-2E9C-101B-9397-08002B2CF9AE}" pid="4" name="Order">
    <vt:r8>786600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