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riedrich, Katrin\29.05.2019 ZVS\Vergabe\BSZ ANA, Bärensteiner Str. Unterhalts- und Grundreinigung\Veröffentlichung\"/>
    </mc:Choice>
  </mc:AlternateContent>
  <bookViews>
    <workbookView xWindow="0" yWindow="0" windowWidth="21600" windowHeight="9240"/>
  </bookViews>
  <sheets>
    <sheet name="Stundenlohnkalkulation" sheetId="13" r:id="rId1"/>
    <sheet name="Objektkalkulationsblatt" sheetId="12" r:id="rId2"/>
  </sheets>
  <definedNames>
    <definedName name="_xlnm._FilterDatabase" localSheetId="1" hidden="1">Objektkalkulationsblatt!$D$6:$F$6</definedName>
  </definedNames>
  <calcPr calcId="162913"/>
</workbook>
</file>

<file path=xl/calcChain.xml><?xml version="1.0" encoding="utf-8"?>
<calcChain xmlns="http://schemas.openxmlformats.org/spreadsheetml/2006/main">
  <c r="O208" i="12" l="1"/>
  <c r="N208" i="12"/>
  <c r="M208" i="12"/>
  <c r="G208" i="12"/>
  <c r="O207" i="12"/>
  <c r="N207" i="12"/>
  <c r="M207" i="12"/>
  <c r="N206" i="12"/>
  <c r="M206" i="12"/>
  <c r="O205" i="12"/>
  <c r="O204" i="12"/>
  <c r="M204" i="12"/>
  <c r="N204" i="12"/>
  <c r="N202" i="12"/>
  <c r="I172" i="12"/>
  <c r="J172" i="12"/>
  <c r="M172" i="12" s="1"/>
  <c r="I173" i="12"/>
  <c r="J173" i="12"/>
  <c r="M173" i="12"/>
  <c r="I175" i="12"/>
  <c r="J175" i="12"/>
  <c r="M175" i="12"/>
  <c r="I176" i="12"/>
  <c r="J176" i="12"/>
  <c r="M176" i="12" s="1"/>
  <c r="I177" i="12"/>
  <c r="J177" i="12" s="1"/>
  <c r="M177" i="12" s="1"/>
  <c r="I178" i="12"/>
  <c r="J178" i="12"/>
  <c r="M178" i="12"/>
  <c r="I179" i="12"/>
  <c r="J179" i="12"/>
  <c r="M179" i="12"/>
  <c r="I182" i="12"/>
  <c r="J182" i="12"/>
  <c r="M182" i="12" s="1"/>
  <c r="I183" i="12"/>
  <c r="J183" i="12" s="1"/>
  <c r="M183" i="12" s="1"/>
  <c r="I184" i="12"/>
  <c r="J184" i="12"/>
  <c r="M184" i="12"/>
  <c r="I185" i="12"/>
  <c r="J185" i="12"/>
  <c r="M185" i="12"/>
  <c r="I186" i="12"/>
  <c r="J186" i="12"/>
  <c r="M186" i="12"/>
  <c r="I187" i="12"/>
  <c r="J187" i="12"/>
  <c r="M187" i="12" s="1"/>
  <c r="I188" i="12"/>
  <c r="J188" i="12"/>
  <c r="M188" i="12" s="1"/>
  <c r="I189" i="12"/>
  <c r="J189" i="12"/>
  <c r="M189" i="12"/>
  <c r="I190" i="12"/>
  <c r="J190" i="12"/>
  <c r="M190" i="12"/>
  <c r="I147" i="12"/>
  <c r="J147" i="12"/>
  <c r="M147" i="12"/>
  <c r="I148" i="12"/>
  <c r="J148" i="12"/>
  <c r="M148" i="12"/>
  <c r="I149" i="12"/>
  <c r="J149" i="12"/>
  <c r="M149" i="12"/>
  <c r="I150" i="12"/>
  <c r="J150" i="12"/>
  <c r="M150" i="12"/>
  <c r="I151" i="12"/>
  <c r="J151" i="12"/>
  <c r="M151" i="12"/>
  <c r="I152" i="12"/>
  <c r="J152" i="12" s="1"/>
  <c r="M152" i="12" s="1"/>
  <c r="I153" i="12"/>
  <c r="J153" i="12"/>
  <c r="M153" i="12"/>
  <c r="I154" i="12"/>
  <c r="J154" i="12"/>
  <c r="M154" i="12"/>
  <c r="I155" i="12"/>
  <c r="J155" i="12"/>
  <c r="M155" i="12"/>
  <c r="I156" i="12"/>
  <c r="J156" i="12"/>
  <c r="M156" i="12"/>
  <c r="I157" i="12"/>
  <c r="J157" i="12"/>
  <c r="M157" i="12" s="1"/>
  <c r="I159" i="12"/>
  <c r="J159" i="12"/>
  <c r="M159" i="12"/>
  <c r="I160" i="12"/>
  <c r="J160" i="12"/>
  <c r="M160" i="12"/>
  <c r="I161" i="12"/>
  <c r="J161" i="12"/>
  <c r="M161" i="12"/>
  <c r="I162" i="12"/>
  <c r="J162" i="12"/>
  <c r="M162" i="12"/>
  <c r="I163" i="12"/>
  <c r="J163" i="12"/>
  <c r="M163" i="12"/>
  <c r="I164" i="12"/>
  <c r="J164" i="12"/>
  <c r="M164" i="12"/>
  <c r="I165" i="12"/>
  <c r="J165" i="12"/>
  <c r="M165" i="12"/>
  <c r="I166" i="12"/>
  <c r="J166" i="12"/>
  <c r="M166" i="12"/>
  <c r="I167" i="12"/>
  <c r="J167" i="12"/>
  <c r="M167" i="12" s="1"/>
  <c r="I168" i="12"/>
  <c r="J168" i="12" s="1"/>
  <c r="M168" i="12" s="1"/>
  <c r="I109" i="12"/>
  <c r="J109" i="12"/>
  <c r="M109" i="12" s="1"/>
  <c r="I110" i="12"/>
  <c r="J110" i="12"/>
  <c r="M110" i="12"/>
  <c r="I111" i="12"/>
  <c r="J111" i="12"/>
  <c r="M111" i="12"/>
  <c r="I112" i="12"/>
  <c r="J112" i="12"/>
  <c r="M112" i="12" s="1"/>
  <c r="I113" i="12"/>
  <c r="J113" i="12"/>
  <c r="M113" i="12"/>
  <c r="I114" i="12"/>
  <c r="J114" i="12" s="1"/>
  <c r="M114" i="12" s="1"/>
  <c r="I115" i="12"/>
  <c r="J115" i="12"/>
  <c r="M115" i="12"/>
  <c r="I116" i="12"/>
  <c r="J116" i="12"/>
  <c r="M116" i="12"/>
  <c r="I117" i="12"/>
  <c r="J117" i="12"/>
  <c r="M117" i="12" s="1"/>
  <c r="I118" i="12"/>
  <c r="J118" i="12"/>
  <c r="M118" i="12"/>
  <c r="I119" i="12"/>
  <c r="J119" i="12"/>
  <c r="M119" i="12" s="1"/>
  <c r="M120" i="12"/>
  <c r="I121" i="12"/>
  <c r="J121" i="12"/>
  <c r="M121" i="12"/>
  <c r="I122" i="12"/>
  <c r="J122" i="12"/>
  <c r="M122" i="12"/>
  <c r="I123" i="12"/>
  <c r="J123" i="12"/>
  <c r="M123" i="12"/>
  <c r="I124" i="12"/>
  <c r="J124" i="12"/>
  <c r="M124" i="12"/>
  <c r="I125" i="12"/>
  <c r="J125" i="12"/>
  <c r="M125" i="12" s="1"/>
  <c r="I126" i="12"/>
  <c r="J126" i="12"/>
  <c r="M126" i="12"/>
  <c r="I127" i="12"/>
  <c r="J127" i="12"/>
  <c r="M127" i="12"/>
  <c r="I128" i="12"/>
  <c r="J128" i="12"/>
  <c r="M128" i="12"/>
  <c r="I129" i="12"/>
  <c r="J129" i="12"/>
  <c r="M129" i="12"/>
  <c r="I130" i="12"/>
  <c r="J130" i="12" s="1"/>
  <c r="M130" i="12" s="1"/>
  <c r="I132" i="12"/>
  <c r="J132" i="12"/>
  <c r="M132" i="12"/>
  <c r="I133" i="12"/>
  <c r="J133" i="12"/>
  <c r="M133" i="12"/>
  <c r="I134" i="12"/>
  <c r="J134" i="12"/>
  <c r="M134" i="12"/>
  <c r="I135" i="12"/>
  <c r="J135" i="12"/>
  <c r="M135" i="12" s="1"/>
  <c r="I136" i="12"/>
  <c r="J136" i="12" s="1"/>
  <c r="M136" i="12" s="1"/>
  <c r="I137" i="12"/>
  <c r="J137" i="12"/>
  <c r="M137" i="12"/>
  <c r="I138" i="12"/>
  <c r="J138" i="12"/>
  <c r="M138" i="12"/>
  <c r="I139" i="12"/>
  <c r="J139" i="12"/>
  <c r="M139" i="12"/>
  <c r="I140" i="12"/>
  <c r="J140" i="12"/>
  <c r="M140" i="12"/>
  <c r="I142" i="12"/>
  <c r="J142" i="12"/>
  <c r="M142" i="12"/>
  <c r="I143" i="12"/>
  <c r="J143" i="12"/>
  <c r="M143" i="12"/>
  <c r="I79" i="12"/>
  <c r="J79" i="12"/>
  <c r="M79" i="12"/>
  <c r="I80" i="12"/>
  <c r="J80" i="12" s="1"/>
  <c r="M80" i="12" s="1"/>
  <c r="I81" i="12"/>
  <c r="J81" i="12" s="1"/>
  <c r="M81" i="12" s="1"/>
  <c r="I82" i="12"/>
  <c r="J82" i="12"/>
  <c r="M82" i="12"/>
  <c r="I83" i="12"/>
  <c r="J83" i="12"/>
  <c r="M83" i="12"/>
  <c r="I84" i="12"/>
  <c r="J84" i="12"/>
  <c r="M84" i="12"/>
  <c r="I85" i="12"/>
  <c r="J85" i="12"/>
  <c r="M85" i="12"/>
  <c r="I87" i="12"/>
  <c r="J87" i="12"/>
  <c r="M87" i="12"/>
  <c r="I88" i="12"/>
  <c r="J88" i="12"/>
  <c r="M88" i="12"/>
  <c r="I89" i="12"/>
  <c r="J89" i="12" s="1"/>
  <c r="M89" i="12" s="1"/>
  <c r="I90" i="12"/>
  <c r="J90" i="12"/>
  <c r="M90" i="12"/>
  <c r="I91" i="12"/>
  <c r="J91" i="12"/>
  <c r="M91" i="12"/>
  <c r="I92" i="12"/>
  <c r="J92" i="12" s="1"/>
  <c r="M92" i="12" s="1"/>
  <c r="I93" i="12"/>
  <c r="J93" i="12"/>
  <c r="M93" i="12"/>
  <c r="I94" i="12"/>
  <c r="J94" i="12"/>
  <c r="M94" i="12"/>
  <c r="I95" i="12"/>
  <c r="J95" i="12"/>
  <c r="M95" i="12"/>
  <c r="I96" i="12"/>
  <c r="J96" i="12"/>
  <c r="M96" i="12"/>
  <c r="I97" i="12"/>
  <c r="J97" i="12" s="1"/>
  <c r="M97" i="12" s="1"/>
  <c r="I98" i="12"/>
  <c r="J98" i="12"/>
  <c r="M98" i="12"/>
  <c r="I99" i="12"/>
  <c r="J99" i="12"/>
  <c r="M99" i="12"/>
  <c r="I100" i="12"/>
  <c r="J100" i="12"/>
  <c r="M100" i="12"/>
  <c r="I101" i="12"/>
  <c r="J101" i="12"/>
  <c r="M101" i="12"/>
  <c r="I103" i="12"/>
  <c r="J103" i="12"/>
  <c r="M103" i="12"/>
  <c r="I104" i="12"/>
  <c r="J104" i="12"/>
  <c r="M104" i="12"/>
  <c r="I105" i="12"/>
  <c r="J105" i="12"/>
  <c r="M105" i="12"/>
  <c r="I28" i="12"/>
  <c r="J28" i="12"/>
  <c r="M28" i="12"/>
  <c r="I30" i="12"/>
  <c r="J30" i="12"/>
  <c r="M30" i="12"/>
  <c r="I31" i="12"/>
  <c r="J31" i="12" s="1"/>
  <c r="M31" i="12" s="1"/>
  <c r="I32" i="12"/>
  <c r="J32" i="12" s="1"/>
  <c r="M32" i="12" s="1"/>
  <c r="I36" i="12"/>
  <c r="J36" i="12"/>
  <c r="M36" i="12" s="1"/>
  <c r="I40" i="12"/>
  <c r="J40" i="12"/>
  <c r="M40" i="12"/>
  <c r="I41" i="12"/>
  <c r="J41" i="12"/>
  <c r="M41" i="12"/>
  <c r="I42" i="12"/>
  <c r="J42" i="12"/>
  <c r="M42" i="12"/>
  <c r="I43" i="12"/>
  <c r="J43" i="12"/>
  <c r="M43" i="12"/>
  <c r="I44" i="12"/>
  <c r="J44" i="12"/>
  <c r="M44" i="12"/>
  <c r="I45" i="12"/>
  <c r="J45" i="12"/>
  <c r="M45" i="12"/>
  <c r="I46" i="12"/>
  <c r="J46" i="12"/>
  <c r="M46" i="12"/>
  <c r="I47" i="12"/>
  <c r="J47" i="12" s="1"/>
  <c r="M47" i="12" s="1"/>
  <c r="I51" i="12"/>
  <c r="J51" i="12"/>
  <c r="M51" i="12" s="1"/>
  <c r="I52" i="12"/>
  <c r="J52" i="12"/>
  <c r="M52" i="12" s="1"/>
  <c r="I53" i="12"/>
  <c r="J53" i="12"/>
  <c r="M53" i="12" s="1"/>
  <c r="I55" i="12"/>
  <c r="J55" i="12"/>
  <c r="M55" i="12"/>
  <c r="I56" i="12"/>
  <c r="J56" i="12"/>
  <c r="M56" i="12"/>
  <c r="I57" i="12"/>
  <c r="J57" i="12"/>
  <c r="M57" i="12"/>
  <c r="I58" i="12"/>
  <c r="J58" i="12"/>
  <c r="M58" i="12"/>
  <c r="I60" i="12"/>
  <c r="J60" i="12"/>
  <c r="M60" i="12"/>
  <c r="I61" i="12"/>
  <c r="J61" i="12"/>
  <c r="M61" i="12"/>
  <c r="I62" i="12"/>
  <c r="J62" i="12"/>
  <c r="M62" i="12"/>
  <c r="I63" i="12"/>
  <c r="J63" i="12" s="1"/>
  <c r="M63" i="12" s="1"/>
  <c r="I64" i="12"/>
  <c r="J64" i="12" s="1"/>
  <c r="M64" i="12" s="1"/>
  <c r="I65" i="12"/>
  <c r="J65" i="12"/>
  <c r="M65" i="12"/>
  <c r="I66" i="12"/>
  <c r="J66" i="12"/>
  <c r="M66" i="12"/>
  <c r="I67" i="12"/>
  <c r="J67" i="12"/>
  <c r="M67" i="12"/>
  <c r="I68" i="12"/>
  <c r="J68" i="12"/>
  <c r="M68" i="12" s="1"/>
  <c r="I69" i="12"/>
  <c r="J69" i="12"/>
  <c r="M69" i="12" s="1"/>
  <c r="I70" i="12"/>
  <c r="J70" i="12"/>
  <c r="M70" i="12" s="1"/>
  <c r="I71" i="12"/>
  <c r="J71" i="12"/>
  <c r="M71" i="12"/>
  <c r="I72" i="12"/>
  <c r="J72" i="12"/>
  <c r="M72" i="12"/>
  <c r="G18" i="12"/>
  <c r="I21" i="12" l="1"/>
  <c r="J21" i="12" s="1"/>
  <c r="M21" i="12" s="1"/>
  <c r="G207" i="12" l="1"/>
  <c r="G206" i="12"/>
  <c r="G205" i="12"/>
  <c r="G204" i="12"/>
  <c r="G203" i="12"/>
  <c r="O202" i="12" l="1"/>
  <c r="N203" i="12"/>
  <c r="O203" i="12"/>
  <c r="G202" i="12" l="1"/>
  <c r="N205" i="12" l="1"/>
  <c r="M203" i="12"/>
  <c r="I16" i="12"/>
  <c r="J16" i="12" s="1"/>
  <c r="M16" i="12" s="1"/>
  <c r="M202" i="12" s="1"/>
  <c r="I171" i="12"/>
  <c r="I170" i="12"/>
  <c r="J170" i="12" s="1"/>
  <c r="M170" i="12" s="1"/>
  <c r="O206" i="12"/>
  <c r="I146" i="12"/>
  <c r="J146" i="12" s="1"/>
  <c r="M146" i="12" s="1"/>
  <c r="I145" i="12"/>
  <c r="J145" i="12" s="1"/>
  <c r="M145" i="12" s="1"/>
  <c r="I108" i="12"/>
  <c r="I107" i="12"/>
  <c r="J107" i="12" s="1"/>
  <c r="M107" i="12" s="1"/>
  <c r="M205" i="12" s="1"/>
  <c r="I75" i="12"/>
  <c r="I74" i="12"/>
  <c r="J74" i="12" s="1"/>
  <c r="M74" i="12" s="1"/>
  <c r="M209" i="12" l="1"/>
  <c r="J171" i="12"/>
  <c r="M171" i="12" s="1"/>
  <c r="J108" i="12"/>
  <c r="M108" i="12" s="1"/>
  <c r="J75" i="12"/>
  <c r="M75" i="12" s="1"/>
  <c r="O209" i="12"/>
  <c r="G209" i="12"/>
  <c r="N209" i="12" l="1"/>
</calcChain>
</file>

<file path=xl/sharedStrings.xml><?xml version="1.0" encoding="utf-8"?>
<sst xmlns="http://schemas.openxmlformats.org/spreadsheetml/2006/main" count="761" uniqueCount="431">
  <si>
    <t>Fliesen</t>
  </si>
  <si>
    <t>Hausmeister</t>
  </si>
  <si>
    <t>Kellergeschoss</t>
  </si>
  <si>
    <t>Flur</t>
  </si>
  <si>
    <t>Erdgeschoss</t>
  </si>
  <si>
    <t>Garderobe</t>
  </si>
  <si>
    <t>1. Obergeschoss</t>
  </si>
  <si>
    <t>2. Obergeschoss</t>
  </si>
  <si>
    <t>Dachgeschoss</t>
  </si>
  <si>
    <t>Lehrerzimmer</t>
  </si>
  <si>
    <t>Treppenhaus</t>
  </si>
  <si>
    <t>Bemerkung:</t>
  </si>
  <si>
    <t>Klassenzimmer</t>
  </si>
  <si>
    <t>Sekretariat</t>
  </si>
  <si>
    <t>Linoleum</t>
  </si>
  <si>
    <t>Ausstattung</t>
  </si>
  <si>
    <t xml:space="preserve">Raum-Nr. </t>
  </si>
  <si>
    <t>Raumbezeichnung</t>
  </si>
  <si>
    <t>Belagart</t>
  </si>
  <si>
    <t>Waschbecken/ Dusche</t>
  </si>
  <si>
    <t>Urinale/WC</t>
  </si>
  <si>
    <t>Wandfliesen/ Fliesenspiegel</t>
  </si>
  <si>
    <t>x</t>
  </si>
  <si>
    <t>3. Obergeschoss</t>
  </si>
  <si>
    <t>Heizung</t>
  </si>
  <si>
    <t>Vorraum</t>
  </si>
  <si>
    <t>Schulleiter</t>
  </si>
  <si>
    <t>Sporthallen</t>
  </si>
  <si>
    <t xml:space="preserve">Die Reinigung/Tätigkeit erfolgt an 190 Schultagen wechseltägig (Mo ,Mi, Fr / Di, Do) </t>
  </si>
  <si>
    <t xml:space="preserve">Die Reinigung/Tätigkeit erfolgt an 190 Schultagen 2 x wöchentlich </t>
  </si>
  <si>
    <t>Die Reinigung/Tätigkeit erfolgt an 190 Schultagen 1 x wöchentlich</t>
  </si>
  <si>
    <t xml:space="preserve">    Ferien, schulfreie Tage, Brückentage etc. sind ca. 13 Wochen/p.a.  = 65 Ferientage/p.a. (13 Wo. × 5 Tage)</t>
  </si>
  <si>
    <t xml:space="preserve">    360 Tage/p.a. ÷ 7 Tage/Woche × 5 Werktage/Woche = 257 Werktage/p.a.</t>
  </si>
  <si>
    <t>Schulgebäude/</t>
  </si>
  <si>
    <t>Unterhaltsreinigung</t>
  </si>
  <si>
    <t>Grundreinigung</t>
  </si>
  <si>
    <t>Faktor (Tage/Monat)</t>
  </si>
  <si>
    <t>Leistung in m²/h</t>
  </si>
  <si>
    <t>Stundensatz</t>
  </si>
  <si>
    <t>Objektkalkulationsblatt Grund- und Unterhaltsreinigung</t>
  </si>
  <si>
    <t>Reinigungsflächen für Objekt:</t>
  </si>
  <si>
    <t xml:space="preserve">Grundfläche in m² </t>
  </si>
  <si>
    <t>Reinigungsturnus/ Woche</t>
  </si>
  <si>
    <t>Reinigungsfläche pro Monat in m²</t>
  </si>
  <si>
    <t>Preis Netto in €</t>
  </si>
  <si>
    <t>Räume mit Grundreinigung</t>
  </si>
  <si>
    <t>Preis netto in €</t>
  </si>
  <si>
    <t>Fläche Erdgeschoss</t>
  </si>
  <si>
    <t>Fläche 1. Obergeschoss</t>
  </si>
  <si>
    <t>Fläche 2. Obergeschoss</t>
  </si>
  <si>
    <t>gesamt</t>
  </si>
  <si>
    <r>
      <t xml:space="preserve">Reinigungsturnus </t>
    </r>
    <r>
      <rPr>
        <sz val="7"/>
        <color theme="1"/>
        <rFont val="Source Sans Pro"/>
        <family val="2"/>
      </rPr>
      <t xml:space="preserve">5: </t>
    </r>
  </si>
  <si>
    <r>
      <t>Die Reinigung/Tätigkeit erfolgt an 190 Schultagen</t>
    </r>
    <r>
      <rPr>
        <vertAlign val="superscript"/>
        <sz val="7"/>
        <color theme="1"/>
        <rFont val="Source Sans Pro"/>
        <family val="2"/>
      </rPr>
      <t>1)</t>
    </r>
    <r>
      <rPr>
        <sz val="7"/>
        <color theme="1"/>
        <rFont val="Source Sans Pro"/>
        <family val="2"/>
      </rPr>
      <t xml:space="preserve"> täglich</t>
    </r>
  </si>
  <si>
    <t xml:space="preserve">Reinigungsturnus 2,5: </t>
  </si>
  <si>
    <t xml:space="preserve">Reinigungsturnus 2: </t>
  </si>
  <si>
    <t xml:space="preserve">Reinigungsturnus 1: </t>
  </si>
  <si>
    <r>
      <rPr>
        <vertAlign val="superscript"/>
        <sz val="7"/>
        <color theme="1"/>
        <rFont val="Source Sans Pro"/>
        <family val="2"/>
      </rPr>
      <t>1)</t>
    </r>
    <r>
      <rPr>
        <sz val="7"/>
        <color theme="1"/>
        <rFont val="Source Sans Pro"/>
        <family val="2"/>
      </rPr>
      <t xml:space="preserve"> 12 Monate á 30 Tage = 360 Tage/p.a.</t>
    </r>
  </si>
  <si>
    <r>
      <t xml:space="preserve">    257 Werktage/p.a. - 65 Ferientage/p.a. = 192 Schultage/p.a. ≈ </t>
    </r>
    <r>
      <rPr>
        <b/>
        <sz val="7"/>
        <color theme="1"/>
        <rFont val="Source Sans Pro"/>
        <family val="2"/>
      </rPr>
      <t>190 Schultage/p.a.</t>
    </r>
  </si>
  <si>
    <t>Fläche 3. Obergeschoss</t>
  </si>
  <si>
    <t>Stundenlohnkalkulation</t>
  </si>
  <si>
    <t>Pos:</t>
  </si>
  <si>
    <t>Kalkulation des Stundenverrechnungssatzes für die Unterhaltsreinigung</t>
  </si>
  <si>
    <t>in % vom prod. Stdl.</t>
  </si>
  <si>
    <t>in €</t>
  </si>
  <si>
    <t>1.00</t>
  </si>
  <si>
    <t>Tariflohn</t>
  </si>
  <si>
    <t>1.10</t>
  </si>
  <si>
    <t>Produktiver Stundenlohn (Ecklohn B)</t>
  </si>
  <si>
    <t>2.00</t>
  </si>
  <si>
    <t>Lohngebundene Kosten (Soziallöhne)</t>
  </si>
  <si>
    <t>2.10</t>
  </si>
  <si>
    <t>Soziallöhne</t>
  </si>
  <si>
    <t>2.11</t>
  </si>
  <si>
    <t>gesetzliche Feiertage</t>
  </si>
  <si>
    <t>SV-Anteil aus 2.11</t>
  </si>
  <si>
    <t>2.12</t>
  </si>
  <si>
    <t>Urlaubsentgelt</t>
  </si>
  <si>
    <t>SV-Anteil aus 2.12</t>
  </si>
  <si>
    <t>2.13</t>
  </si>
  <si>
    <t>zusätzliches Urlaubsgeld</t>
  </si>
  <si>
    <t>SV-Anteil aus 2.13</t>
  </si>
  <si>
    <t>2.14</t>
  </si>
  <si>
    <t>Arbeitsfreistellung</t>
  </si>
  <si>
    <t>SV-Anteil aus 2.14</t>
  </si>
  <si>
    <t>2.15</t>
  </si>
  <si>
    <t>Lohnfortzahlung im Krankheitsfall</t>
  </si>
  <si>
    <t>SV-Anteil aus 2.15</t>
  </si>
  <si>
    <t>2.16</t>
  </si>
  <si>
    <t>Zwischensumme Soziallöhne</t>
  </si>
  <si>
    <t>2.20</t>
  </si>
  <si>
    <t>Sozialversicherung Arbeitgeberanteil auf prod. Stundenlohn (1.10)</t>
  </si>
  <si>
    <t>2.21</t>
  </si>
  <si>
    <t xml:space="preserve">Rentenversicherung  </t>
  </si>
  <si>
    <t>2.22</t>
  </si>
  <si>
    <t xml:space="preserve">Arbeitslosenversicherung  </t>
  </si>
  <si>
    <t>2.23</t>
  </si>
  <si>
    <t>Krankenversicherung</t>
  </si>
  <si>
    <t>2.24</t>
  </si>
  <si>
    <t>Pflegeversicherung</t>
  </si>
  <si>
    <t>2.25</t>
  </si>
  <si>
    <t>Schwerbehindertenabgabe</t>
  </si>
  <si>
    <t>2.26</t>
  </si>
  <si>
    <t>U 2 Mutterschaftsumlage</t>
  </si>
  <si>
    <t>2.27</t>
  </si>
  <si>
    <t>Zwischensumme</t>
  </si>
  <si>
    <t>2.30</t>
  </si>
  <si>
    <t>gesetzliche Unfallversicherung</t>
  </si>
  <si>
    <t>2.31</t>
  </si>
  <si>
    <t>Insolvenzgeld</t>
  </si>
  <si>
    <t>2.40</t>
  </si>
  <si>
    <t>Haftpflichtversicherung</t>
  </si>
  <si>
    <t>2.60</t>
  </si>
  <si>
    <t>Sonstige Personalkosten (Fahrgeld, Arbeitskleidung etc.)</t>
  </si>
  <si>
    <t>2.70</t>
  </si>
  <si>
    <t>Zwischensumme Soz.vers.beiträge auf Fertigungs- und Soziallohn (AG-Anteil)</t>
  </si>
  <si>
    <t>2.80</t>
  </si>
  <si>
    <t>Zwischensumme Lohnkosten inkl. Sozialabgaben (1.10+2.16+2.27+2.70)</t>
  </si>
  <si>
    <t>3.00</t>
  </si>
  <si>
    <t>sonstige auftragsbezogene Kosten</t>
  </si>
  <si>
    <t>3.10</t>
  </si>
  <si>
    <t>Aufsichtlohn Vorarbeiter inkl. soz. Folgekosten für Aufsichtlohn</t>
  </si>
  <si>
    <t>3.30</t>
  </si>
  <si>
    <t>Fertigungsmaterial, Maschinen/Geräte, AFA etc.</t>
  </si>
  <si>
    <t>3.40</t>
  </si>
  <si>
    <t>Sondereinzelkosten</t>
  </si>
  <si>
    <t>Summe Position 3</t>
  </si>
  <si>
    <t>4.00</t>
  </si>
  <si>
    <t>Unternehmensbezogene Kosten</t>
  </si>
  <si>
    <t>4.10</t>
  </si>
  <si>
    <t>Gehälter</t>
  </si>
  <si>
    <t>4.11</t>
  </si>
  <si>
    <t>Techn. Angestellte, incl. Lohnfolgekosten</t>
  </si>
  <si>
    <t>4.12</t>
  </si>
  <si>
    <t>Kaufm. Angestellte incl. Lohnfolgekosten</t>
  </si>
  <si>
    <t>4.13</t>
  </si>
  <si>
    <t>Betriebsratskosten</t>
  </si>
  <si>
    <t>4.30</t>
  </si>
  <si>
    <t>Fertigungskosten</t>
  </si>
  <si>
    <t>4.31</t>
  </si>
  <si>
    <t>Löhne Hilfsdienste, incl. Lohnfolgekosten</t>
  </si>
  <si>
    <t>4.32</t>
  </si>
  <si>
    <t>Sonstige Betriebskosten (z.B. Fuhrparkkosten)</t>
  </si>
  <si>
    <t>4.40</t>
  </si>
  <si>
    <t>Sonstige Verwaltungskosten</t>
  </si>
  <si>
    <t>4.50</t>
  </si>
  <si>
    <t>Sonstige Kosten (Verbandsbeiträge, Zertifizierung etc.)</t>
  </si>
  <si>
    <t>4.60</t>
  </si>
  <si>
    <t>Gewerbesteuer</t>
  </si>
  <si>
    <t>Zwischensumme unternehmensbezogene Kosten</t>
  </si>
  <si>
    <t>5.00</t>
  </si>
  <si>
    <t>Selbstkosten (Summe aus Pos. 1,2,3 und 4)</t>
  </si>
  <si>
    <t>6.00</t>
  </si>
  <si>
    <t>Gewinn + Wagnis</t>
  </si>
  <si>
    <r>
      <t>Stundenverrechnungssatz</t>
    </r>
    <r>
      <rPr>
        <b/>
        <sz val="10"/>
        <color rgb="FFFF0000"/>
        <rFont val="Source Sans Pro"/>
        <family val="2"/>
      </rPr>
      <t xml:space="preserve"> </t>
    </r>
  </si>
  <si>
    <t>Datum, Firmenstempel, Unterschrift</t>
  </si>
  <si>
    <t>Alle Preise sind in Euro angegeben.</t>
  </si>
  <si>
    <t>K-301</t>
  </si>
  <si>
    <t>K-302</t>
  </si>
  <si>
    <t>Wasch und Bügelraum</t>
  </si>
  <si>
    <t>K-303</t>
  </si>
  <si>
    <t>K-304</t>
  </si>
  <si>
    <t>Hotelzimmer</t>
  </si>
  <si>
    <t>K-305</t>
  </si>
  <si>
    <t>Vorbereitung</t>
  </si>
  <si>
    <t>K-306</t>
  </si>
  <si>
    <t>K-307</t>
  </si>
  <si>
    <t>K-308</t>
  </si>
  <si>
    <t>K-309</t>
  </si>
  <si>
    <t>Trafo/ Elektroanschluss</t>
  </si>
  <si>
    <t>K310/311</t>
  </si>
  <si>
    <t>K-312</t>
  </si>
  <si>
    <t>Hausanschluss</t>
  </si>
  <si>
    <t>K-313</t>
  </si>
  <si>
    <t>Lager</t>
  </si>
  <si>
    <t>K-314</t>
  </si>
  <si>
    <t>K-315</t>
  </si>
  <si>
    <t>K-304a</t>
  </si>
  <si>
    <t>Bad</t>
  </si>
  <si>
    <t>0-101</t>
  </si>
  <si>
    <t>Lehrbäckerei</t>
  </si>
  <si>
    <t>0-102</t>
  </si>
  <si>
    <t>0-101a</t>
  </si>
  <si>
    <t>0-103</t>
  </si>
  <si>
    <t>Personal Mensa</t>
  </si>
  <si>
    <t>Verkaufskabinett</t>
  </si>
  <si>
    <t>Beton</t>
  </si>
  <si>
    <t>0-104</t>
  </si>
  <si>
    <t>Mensa WC Personal</t>
  </si>
  <si>
    <t>0-105</t>
  </si>
  <si>
    <t>Aluminium</t>
  </si>
  <si>
    <t>Kühlraum</t>
  </si>
  <si>
    <t>Lehrküche</t>
  </si>
  <si>
    <t>0-106</t>
  </si>
  <si>
    <t>0-107</t>
  </si>
  <si>
    <t>0-108</t>
  </si>
  <si>
    <t>0-109</t>
  </si>
  <si>
    <t>0-110</t>
  </si>
  <si>
    <t>Lehr- Servierraum</t>
  </si>
  <si>
    <t>0-111</t>
  </si>
  <si>
    <t>Eingangshallel</t>
  </si>
  <si>
    <t>Terrazzo</t>
  </si>
  <si>
    <t>0-112</t>
  </si>
  <si>
    <t>0-113</t>
  </si>
  <si>
    <t>Hauswirtschaftsküche</t>
  </si>
  <si>
    <t>0-114</t>
  </si>
  <si>
    <t>Heizungsvert</t>
  </si>
  <si>
    <t>Lager Bäcker</t>
  </si>
  <si>
    <t>0-115</t>
  </si>
  <si>
    <t>Umkleide Männer</t>
  </si>
  <si>
    <t>0-116</t>
  </si>
  <si>
    <t>Waschraum Männer</t>
  </si>
  <si>
    <t>0-117</t>
  </si>
  <si>
    <t>Vorraum Männer</t>
  </si>
  <si>
    <t>0-118</t>
  </si>
  <si>
    <t>WC Männer</t>
  </si>
  <si>
    <t>0-119</t>
  </si>
  <si>
    <t>WC Frauen</t>
  </si>
  <si>
    <t>0-120</t>
  </si>
  <si>
    <t>Vorraum Frauen</t>
  </si>
  <si>
    <t>0-121</t>
  </si>
  <si>
    <t>Waschraum Frauen</t>
  </si>
  <si>
    <t>0-122</t>
  </si>
  <si>
    <t>Umkleide Frauen</t>
  </si>
  <si>
    <t>0-123</t>
  </si>
  <si>
    <t>Technikraum</t>
  </si>
  <si>
    <t>0-124</t>
  </si>
  <si>
    <t>Installation</t>
  </si>
  <si>
    <t>0-125</t>
  </si>
  <si>
    <t>Kühlmachinen</t>
  </si>
  <si>
    <t>Estrich</t>
  </si>
  <si>
    <t>0-109a</t>
  </si>
  <si>
    <t>Kühlzelle</t>
  </si>
  <si>
    <t>0-201</t>
  </si>
  <si>
    <t>Eingangshalle</t>
  </si>
  <si>
    <t>0-202</t>
  </si>
  <si>
    <t>0-203</t>
  </si>
  <si>
    <t>0-204</t>
  </si>
  <si>
    <t>0-205</t>
  </si>
  <si>
    <t>0-205a</t>
  </si>
  <si>
    <t>WC Schülerinnen W</t>
  </si>
  <si>
    <t>WC Behindert Schülerinnen W</t>
  </si>
  <si>
    <t>WC Behindert Schüler M</t>
  </si>
  <si>
    <t>0-206</t>
  </si>
  <si>
    <t>Aufzugsschacht</t>
  </si>
  <si>
    <t>0-207</t>
  </si>
  <si>
    <t>Aufzugsmaschinenraum</t>
  </si>
  <si>
    <t>Waschraum Schülerinnen W</t>
  </si>
  <si>
    <t>Waschraum Schüler M</t>
  </si>
  <si>
    <t>0-206a</t>
  </si>
  <si>
    <t>WC Schüler M</t>
  </si>
  <si>
    <t>0-208</t>
  </si>
  <si>
    <t>0-301</t>
  </si>
  <si>
    <t>Vorbereitung Gastro. Büro</t>
  </si>
  <si>
    <t>0-302</t>
  </si>
  <si>
    <t>Klassenzimmer/Chillraum</t>
  </si>
  <si>
    <t>0-303</t>
  </si>
  <si>
    <t>BMZ Bücherzimmer Büro</t>
  </si>
  <si>
    <t>0-304</t>
  </si>
  <si>
    <t>0-305</t>
  </si>
  <si>
    <t>Arzt-/Krankenzimmer</t>
  </si>
  <si>
    <t>0-306</t>
  </si>
  <si>
    <t>0-307</t>
  </si>
  <si>
    <t>0-308</t>
  </si>
  <si>
    <t>0-309</t>
  </si>
  <si>
    <t>0-310</t>
  </si>
  <si>
    <t>Treppe Eingang</t>
  </si>
  <si>
    <t>Naturstein</t>
  </si>
  <si>
    <t>0-311</t>
  </si>
  <si>
    <t>Auslegware</t>
  </si>
  <si>
    <t>0-312</t>
  </si>
  <si>
    <t>1-101</t>
  </si>
  <si>
    <t>Mensa</t>
  </si>
  <si>
    <t>1-101a</t>
  </si>
  <si>
    <t>Büro</t>
  </si>
  <si>
    <t>Mensa Küche</t>
  </si>
  <si>
    <t>1-102</t>
  </si>
  <si>
    <t>1-103</t>
  </si>
  <si>
    <t>Mensa Spüle</t>
  </si>
  <si>
    <t>1-104</t>
  </si>
  <si>
    <t>Mensa Lager</t>
  </si>
  <si>
    <t>1-105</t>
  </si>
  <si>
    <t>1-106</t>
  </si>
  <si>
    <t>1-107</t>
  </si>
  <si>
    <t>1-108</t>
  </si>
  <si>
    <t>1-109</t>
  </si>
  <si>
    <t>Pausenhalle</t>
  </si>
  <si>
    <t>1-110</t>
  </si>
  <si>
    <t>Servierraum</t>
  </si>
  <si>
    <t>Auslegware/Kugelgarn</t>
  </si>
  <si>
    <t>1-111</t>
  </si>
  <si>
    <t>Rezeption</t>
  </si>
  <si>
    <t>1-112</t>
  </si>
  <si>
    <t>1-201</t>
  </si>
  <si>
    <t>1-202</t>
  </si>
  <si>
    <t>1-203</t>
  </si>
  <si>
    <t>1-204</t>
  </si>
  <si>
    <t>WC Lehrerinnen W</t>
  </si>
  <si>
    <t>WC Lehrer M</t>
  </si>
  <si>
    <t>1-205</t>
  </si>
  <si>
    <t>1-205a</t>
  </si>
  <si>
    <t>1-206</t>
  </si>
  <si>
    <t>1-206a</t>
  </si>
  <si>
    <t>1-301</t>
  </si>
  <si>
    <t>Oberstufenberater/Fachleiter Büro</t>
  </si>
  <si>
    <t>1-302</t>
  </si>
  <si>
    <t>1-303</t>
  </si>
  <si>
    <t>1-304</t>
  </si>
  <si>
    <t>1-305</t>
  </si>
  <si>
    <t>PC-Kabinett</t>
  </si>
  <si>
    <t>1-306</t>
  </si>
  <si>
    <t>1-307</t>
  </si>
  <si>
    <t>1-308</t>
  </si>
  <si>
    <t>Serverraum</t>
  </si>
  <si>
    <t>1-309</t>
  </si>
  <si>
    <t>1-310</t>
  </si>
  <si>
    <t>1-311</t>
  </si>
  <si>
    <t>2-101</t>
  </si>
  <si>
    <t>2-102</t>
  </si>
  <si>
    <t>3-102</t>
  </si>
  <si>
    <t>2-103</t>
  </si>
  <si>
    <t>2-104</t>
  </si>
  <si>
    <t>2-105</t>
  </si>
  <si>
    <t>2-106</t>
  </si>
  <si>
    <t>2-107</t>
  </si>
  <si>
    <t>2-108</t>
  </si>
  <si>
    <t>2-109</t>
  </si>
  <si>
    <t>2-110</t>
  </si>
  <si>
    <t>2-111</t>
  </si>
  <si>
    <t>2-112</t>
  </si>
  <si>
    <t>2-113</t>
  </si>
  <si>
    <t>2-114</t>
  </si>
  <si>
    <t>2-115</t>
  </si>
  <si>
    <t>Linoleum/Vynil</t>
  </si>
  <si>
    <t>Geo- und Unterrichtskabinett</t>
  </si>
  <si>
    <t>Garderobe Schüler</t>
  </si>
  <si>
    <t>2-201</t>
  </si>
  <si>
    <t>2-202</t>
  </si>
  <si>
    <t>2-203</t>
  </si>
  <si>
    <t>2-204</t>
  </si>
  <si>
    <t>2-205</t>
  </si>
  <si>
    <t>2-206</t>
  </si>
  <si>
    <t>2-205a</t>
  </si>
  <si>
    <t>2+206a</t>
  </si>
  <si>
    <t>2-301</t>
  </si>
  <si>
    <t>2-302</t>
  </si>
  <si>
    <t>2-303</t>
  </si>
  <si>
    <t>2-304</t>
  </si>
  <si>
    <t>2-305</t>
  </si>
  <si>
    <t>2-306</t>
  </si>
  <si>
    <t>Lehrrestaurant</t>
  </si>
  <si>
    <t>Auslegware/Teppich</t>
  </si>
  <si>
    <t>Archiv</t>
  </si>
  <si>
    <t>2-307</t>
  </si>
  <si>
    <t>2-308</t>
  </si>
  <si>
    <t>2-309</t>
  </si>
  <si>
    <t>2-310</t>
  </si>
  <si>
    <t>2-311</t>
  </si>
  <si>
    <t>2-312</t>
  </si>
  <si>
    <t>stellvertr. Schulleiter</t>
  </si>
  <si>
    <t>Kopierraum</t>
  </si>
  <si>
    <t>Teeküche</t>
  </si>
  <si>
    <t>Fachleiter Büro</t>
  </si>
  <si>
    <t>Bodenaufgang/Treppe Dachboden</t>
  </si>
  <si>
    <t>Linoleum/Holz</t>
  </si>
  <si>
    <t>2-313</t>
  </si>
  <si>
    <t>2-314</t>
  </si>
  <si>
    <t>3-101</t>
  </si>
  <si>
    <t>3-103</t>
  </si>
  <si>
    <t>3-104</t>
  </si>
  <si>
    <t>3-105</t>
  </si>
  <si>
    <t>3-106</t>
  </si>
  <si>
    <t>3-107</t>
  </si>
  <si>
    <t>3-108</t>
  </si>
  <si>
    <t>3-109</t>
  </si>
  <si>
    <t>3-110</t>
  </si>
  <si>
    <t>3-111</t>
  </si>
  <si>
    <t>3-112</t>
  </si>
  <si>
    <t>3-113</t>
  </si>
  <si>
    <t>3-114</t>
  </si>
  <si>
    <t>3-115</t>
  </si>
  <si>
    <t>Lehrraum Chemie Bio</t>
  </si>
  <si>
    <t>Hörsaal</t>
  </si>
  <si>
    <t>Computer Kabinett</t>
  </si>
  <si>
    <t>Lehrraum Physik Mathe</t>
  </si>
  <si>
    <t>Vorbereitungssraum Chemie</t>
  </si>
  <si>
    <t>Kursraum Chemie</t>
  </si>
  <si>
    <t>Bio Chemie Vorbereitung</t>
  </si>
  <si>
    <t>Vorbereitungssraum Physik</t>
  </si>
  <si>
    <t>Kursraum Physik</t>
  </si>
  <si>
    <t>Vorbereitung Physik</t>
  </si>
  <si>
    <t>3-201</t>
  </si>
  <si>
    <t>3-201a</t>
  </si>
  <si>
    <t>Windfang</t>
  </si>
  <si>
    <t>3-202</t>
  </si>
  <si>
    <t>3-203</t>
  </si>
  <si>
    <t>3-204</t>
  </si>
  <si>
    <t>3-205</t>
  </si>
  <si>
    <t>3-206</t>
  </si>
  <si>
    <t>3-205a</t>
  </si>
  <si>
    <t>3-206a</t>
  </si>
  <si>
    <t>0001</t>
  </si>
  <si>
    <t>0002</t>
  </si>
  <si>
    <t>4-101</t>
  </si>
  <si>
    <t>4-102</t>
  </si>
  <si>
    <t>4-103</t>
  </si>
  <si>
    <t>4-104</t>
  </si>
  <si>
    <t>4-105</t>
  </si>
  <si>
    <t>4-106</t>
  </si>
  <si>
    <t>4-107</t>
  </si>
  <si>
    <t>4-108</t>
  </si>
  <si>
    <t>4-109</t>
  </si>
  <si>
    <t>4-110</t>
  </si>
  <si>
    <t>Kursraum</t>
  </si>
  <si>
    <t>4-104a</t>
  </si>
  <si>
    <t>Aula</t>
  </si>
  <si>
    <t>4-109a</t>
  </si>
  <si>
    <t>4-109b</t>
  </si>
  <si>
    <t>4-202</t>
  </si>
  <si>
    <t>4-201</t>
  </si>
  <si>
    <t>0003</t>
  </si>
  <si>
    <t>0004</t>
  </si>
  <si>
    <t>Turmuhr</t>
  </si>
  <si>
    <t>D-301</t>
  </si>
  <si>
    <t>Dachboden</t>
  </si>
  <si>
    <t>Holzdielen</t>
  </si>
  <si>
    <t>D-301a</t>
  </si>
  <si>
    <t>Schacht</t>
  </si>
  <si>
    <t>D-302</t>
  </si>
  <si>
    <t>Berufliches Schulzentrum für Wirtschaft, Technik, Sozialwesen und Ernährung des Erzgebirgskreises Bärensteiner Str. 2 in 09456 Annaberg-Buchholz</t>
  </si>
  <si>
    <t>4. Obergeschoss</t>
  </si>
  <si>
    <t>Fläche 4. Obergeschoss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</si>
</sst>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0"/>
  </numFmts>
  <fonts count="23" x14ac:knownFonts="1">
    <font>
      <sz val="10"/>
      <name val="Arial"/>
    </font>
    <font>
      <b/>
      <sz val="11"/>
      <name val="Source Sans Pro"/>
      <family val="2"/>
    </font>
    <font>
      <b/>
      <sz val="9"/>
      <name val="Source Sans Pro"/>
      <family val="2"/>
    </font>
    <font>
      <b/>
      <sz val="7"/>
      <name val="Source Sans Pro"/>
      <family val="2"/>
    </font>
    <font>
      <sz val="7"/>
      <name val="Source Sans Pro"/>
      <family val="2"/>
    </font>
    <font>
      <sz val="7"/>
      <color theme="1"/>
      <name val="Source Sans Pro"/>
      <family val="2"/>
    </font>
    <font>
      <b/>
      <sz val="7"/>
      <color theme="1"/>
      <name val="Source Sans Pro"/>
      <family val="2"/>
    </font>
    <font>
      <u/>
      <sz val="7"/>
      <color theme="1"/>
      <name val="Source Sans Pro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color theme="1"/>
      <name val="Source Sans Pro"/>
      <family val="2"/>
    </font>
    <font>
      <sz val="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0"/>
      <color theme="1"/>
      <name val="Source Sans Pro"/>
      <family val="2"/>
    </font>
    <font>
      <sz val="10"/>
      <color theme="1"/>
      <name val="Source Sans Pro"/>
      <family val="2"/>
    </font>
    <font>
      <b/>
      <sz val="10"/>
      <color theme="3" tint="0.39997558519241921"/>
      <name val="Source Sans Pro"/>
      <family val="2"/>
    </font>
    <font>
      <sz val="10"/>
      <name val="Source Sans Pro"/>
      <family val="2"/>
    </font>
    <font>
      <b/>
      <sz val="10"/>
      <color theme="3"/>
      <name val="Source Sans Pro"/>
      <family val="2"/>
    </font>
    <font>
      <b/>
      <sz val="10"/>
      <color rgb="FFFF0000"/>
      <name val="Source Sans Pro"/>
      <family val="2"/>
    </font>
    <font>
      <b/>
      <sz val="14"/>
      <color theme="1"/>
      <name val="Source Sans Pro"/>
      <family val="2"/>
    </font>
    <font>
      <b/>
      <sz val="10"/>
      <name val="Source Sans Pro"/>
      <family val="2"/>
    </font>
    <font>
      <sz val="1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0" tint="-0.14996795556505021"/>
        <bgColor theme="0" tint="-0.14996795556505021"/>
      </patternFill>
    </fill>
    <fill>
      <patternFill patternType="lightUp">
        <fgColor theme="0" tint="-0.14996795556505021"/>
        <bgColor theme="0" tint="-0.149998474074526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06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horizontal="right" vertical="top"/>
    </xf>
    <xf numFmtId="0" fontId="3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9" fillId="2" borderId="0" xfId="0" applyFont="1" applyFill="1" applyProtection="1"/>
    <xf numFmtId="0" fontId="10" fillId="2" borderId="0" xfId="0" applyFont="1" applyFill="1" applyBorder="1" applyAlignment="1" applyProtection="1">
      <alignment wrapText="1"/>
    </xf>
    <xf numFmtId="0" fontId="10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 indent="1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right" indent="1"/>
    </xf>
    <xf numFmtId="0" fontId="4" fillId="0" borderId="19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right" indent="1"/>
    </xf>
    <xf numFmtId="0" fontId="4" fillId="4" borderId="1" xfId="0" applyFont="1" applyFill="1" applyBorder="1" applyAlignment="1" applyProtection="1">
      <alignment horizontal="right" indent="1"/>
      <protection locked="0"/>
    </xf>
    <xf numFmtId="2" fontId="4" fillId="0" borderId="20" xfId="0" applyNumberFormat="1" applyFont="1" applyFill="1" applyBorder="1" applyAlignment="1" applyProtection="1">
      <alignment horizontal="right" indent="1"/>
    </xf>
    <xf numFmtId="0" fontId="4" fillId="4" borderId="20" xfId="0" applyFont="1" applyFill="1" applyBorder="1" applyAlignment="1" applyProtection="1">
      <alignment horizontal="right" indent="1"/>
      <protection locked="0"/>
    </xf>
    <xf numFmtId="0" fontId="9" fillId="2" borderId="0" xfId="0" applyFont="1" applyFill="1" applyAlignment="1" applyProtection="1"/>
    <xf numFmtId="0" fontId="3" fillId="2" borderId="0" xfId="0" applyFont="1" applyFill="1" applyAlignment="1" applyProtection="1">
      <alignment horizontal="right" indent="1"/>
    </xf>
    <xf numFmtId="2" fontId="4" fillId="0" borderId="16" xfId="0" applyNumberFormat="1" applyFont="1" applyFill="1" applyBorder="1" applyAlignment="1" applyProtection="1">
      <alignment horizontal="right" indent="1"/>
    </xf>
    <xf numFmtId="0" fontId="4" fillId="4" borderId="16" xfId="0" applyFont="1" applyFill="1" applyBorder="1" applyAlignment="1" applyProtection="1">
      <alignment horizontal="right" indent="1"/>
      <protection locked="0"/>
    </xf>
    <xf numFmtId="2" fontId="4" fillId="0" borderId="22" xfId="0" applyNumberFormat="1" applyFont="1" applyFill="1" applyBorder="1" applyAlignment="1" applyProtection="1">
      <alignment horizontal="right" indent="1"/>
    </xf>
    <xf numFmtId="0" fontId="4" fillId="4" borderId="22" xfId="0" applyFont="1" applyFill="1" applyBorder="1" applyAlignment="1" applyProtection="1">
      <alignment horizontal="right" indent="1"/>
      <protection locked="0"/>
    </xf>
    <xf numFmtId="0" fontId="10" fillId="2" borderId="0" xfId="0" applyFont="1" applyFill="1" applyProtection="1"/>
    <xf numFmtId="2" fontId="10" fillId="2" borderId="0" xfId="0" applyNumberFormat="1" applyFont="1" applyFill="1" applyAlignment="1" applyProtection="1">
      <alignment horizontal="right"/>
    </xf>
    <xf numFmtId="2" fontId="4" fillId="0" borderId="17" xfId="0" applyNumberFormat="1" applyFont="1" applyFill="1" applyBorder="1" applyAlignment="1" applyProtection="1">
      <alignment horizontal="right" indent="1"/>
    </xf>
    <xf numFmtId="2" fontId="4" fillId="0" borderId="18" xfId="0" applyNumberFormat="1" applyFont="1" applyFill="1" applyBorder="1" applyAlignment="1" applyProtection="1">
      <alignment horizontal="right" indent="1"/>
    </xf>
    <xf numFmtId="0" fontId="4" fillId="4" borderId="18" xfId="0" applyFont="1" applyFill="1" applyBorder="1" applyAlignment="1" applyProtection="1">
      <alignment horizontal="right" indent="1"/>
      <protection locked="0"/>
    </xf>
    <xf numFmtId="2" fontId="4" fillId="0" borderId="24" xfId="0" applyNumberFormat="1" applyFont="1" applyFill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right" indent="1"/>
      <protection locked="0"/>
    </xf>
    <xf numFmtId="2" fontId="4" fillId="0" borderId="19" xfId="0" applyNumberFormat="1" applyFont="1" applyFill="1" applyBorder="1" applyAlignment="1" applyProtection="1">
      <alignment horizontal="right" indent="1"/>
    </xf>
    <xf numFmtId="2" fontId="4" fillId="0" borderId="20" xfId="0" applyNumberFormat="1" applyFont="1" applyFill="1" applyBorder="1" applyAlignment="1" applyProtection="1">
      <alignment horizontal="right"/>
    </xf>
    <xf numFmtId="2" fontId="4" fillId="0" borderId="21" xfId="0" applyNumberFormat="1" applyFont="1" applyFill="1" applyBorder="1" applyAlignment="1" applyProtection="1">
      <alignment horizontal="right" indent="1"/>
    </xf>
    <xf numFmtId="0" fontId="4" fillId="0" borderId="29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 indent="1"/>
    </xf>
    <xf numFmtId="0" fontId="4" fillId="0" borderId="10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2" fontId="4" fillId="0" borderId="12" xfId="1" applyNumberFormat="1" applyFont="1" applyFill="1" applyBorder="1" applyAlignment="1" applyProtection="1"/>
    <xf numFmtId="0" fontId="4" fillId="0" borderId="17" xfId="0" applyFont="1" applyFill="1" applyBorder="1" applyAlignment="1" applyProtection="1"/>
    <xf numFmtId="0" fontId="4" fillId="0" borderId="18" xfId="0" applyFont="1" applyFill="1" applyBorder="1" applyAlignment="1" applyProtection="1">
      <alignment horizontal="right" indent="1"/>
    </xf>
    <xf numFmtId="0" fontId="4" fillId="0" borderId="12" xfId="0" applyFont="1" applyFill="1" applyBorder="1" applyAlignment="1" applyProtection="1">
      <alignment horizontal="right" indent="1"/>
    </xf>
    <xf numFmtId="164" fontId="4" fillId="0" borderId="12" xfId="1" applyNumberFormat="1" applyFont="1" applyFill="1" applyBorder="1" applyAlignment="1" applyProtection="1">
      <alignment horizontal="right" indent="1"/>
    </xf>
    <xf numFmtId="0" fontId="3" fillId="0" borderId="0" xfId="0" applyFont="1" applyFill="1" applyProtection="1"/>
    <xf numFmtId="2" fontId="4" fillId="0" borderId="1" xfId="1" applyNumberFormat="1" applyFont="1" applyFill="1" applyBorder="1" applyAlignment="1" applyProtection="1"/>
    <xf numFmtId="0" fontId="4" fillId="0" borderId="1" xfId="0" applyFont="1" applyFill="1" applyBorder="1" applyAlignment="1" applyProtection="1">
      <alignment horizontal="right" indent="1"/>
    </xf>
    <xf numFmtId="164" fontId="4" fillId="0" borderId="1" xfId="1" applyNumberFormat="1" applyFont="1" applyFill="1" applyBorder="1" applyAlignment="1" applyProtection="1">
      <alignment horizontal="right" indent="1"/>
    </xf>
    <xf numFmtId="2" fontId="4" fillId="0" borderId="19" xfId="0" applyNumberFormat="1" applyFont="1" applyFill="1" applyBorder="1" applyAlignment="1" applyProtection="1">
      <alignment horizontal="right"/>
    </xf>
    <xf numFmtId="0" fontId="4" fillId="0" borderId="28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2" fontId="4" fillId="0" borderId="4" xfId="1" applyNumberFormat="1" applyFont="1" applyFill="1" applyBorder="1" applyAlignment="1" applyProtection="1"/>
    <xf numFmtId="0" fontId="4" fillId="0" borderId="4" xfId="0" applyFont="1" applyFill="1" applyBorder="1" applyAlignment="1" applyProtection="1">
      <alignment horizontal="right" indent="1"/>
    </xf>
    <xf numFmtId="164" fontId="4" fillId="0" borderId="4" xfId="1" applyNumberFormat="1" applyFont="1" applyFill="1" applyBorder="1" applyAlignment="1" applyProtection="1">
      <alignment horizontal="right" indent="1"/>
    </xf>
    <xf numFmtId="0" fontId="3" fillId="0" borderId="38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2" fontId="3" fillId="0" borderId="41" xfId="0" applyNumberFormat="1" applyFont="1" applyFill="1" applyBorder="1" applyAlignment="1" applyProtection="1">
      <alignment horizontal="right"/>
    </xf>
    <xf numFmtId="0" fontId="4" fillId="0" borderId="38" xfId="0" applyFont="1" applyFill="1" applyBorder="1" applyAlignment="1" applyProtection="1"/>
    <xf numFmtId="0" fontId="3" fillId="0" borderId="37" xfId="0" applyFont="1" applyFill="1" applyBorder="1" applyAlignment="1" applyProtection="1">
      <alignment horizontal="right" indent="1"/>
    </xf>
    <xf numFmtId="0" fontId="4" fillId="0" borderId="37" xfId="0" applyFont="1" applyFill="1" applyBorder="1" applyAlignment="1" applyProtection="1">
      <alignment horizontal="right" indent="1"/>
    </xf>
    <xf numFmtId="164" fontId="3" fillId="0" borderId="37" xfId="1" applyNumberFormat="1" applyFont="1" applyFill="1" applyBorder="1" applyAlignment="1" applyProtection="1">
      <alignment horizontal="right" indent="1"/>
    </xf>
    <xf numFmtId="2" fontId="3" fillId="0" borderId="38" xfId="0" applyNumberFormat="1" applyFont="1" applyFill="1" applyBorder="1" applyAlignment="1" applyProtection="1">
      <alignment horizontal="right"/>
    </xf>
    <xf numFmtId="164" fontId="3" fillId="0" borderId="40" xfId="1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5" fillId="0" borderId="0" xfId="0" applyFont="1" applyFill="1" applyBorder="1" applyProtection="1"/>
    <xf numFmtId="2" fontId="5" fillId="0" borderId="0" xfId="0" applyNumberFormat="1" applyFont="1" applyFill="1" applyBorder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2" fontId="4" fillId="2" borderId="0" xfId="0" applyNumberFormat="1" applyFont="1" applyFill="1" applyBorder="1" applyProtection="1"/>
    <xf numFmtId="2" fontId="4" fillId="0" borderId="3" xfId="0" applyNumberFormat="1" applyFont="1" applyFill="1" applyBorder="1" applyAlignment="1" applyProtection="1">
      <alignment horizontal="right" indent="1"/>
    </xf>
    <xf numFmtId="0" fontId="4" fillId="2" borderId="0" xfId="0" applyFont="1" applyFill="1" applyBorder="1" applyAlignment="1" applyProtection="1">
      <alignment horizontal="right" indent="1"/>
      <protection locked="0"/>
    </xf>
    <xf numFmtId="2" fontId="4" fillId="2" borderId="0" xfId="0" applyNumberFormat="1" applyFont="1" applyFill="1" applyBorder="1" applyAlignment="1" applyProtection="1">
      <alignment horizontal="right" indent="1"/>
    </xf>
    <xf numFmtId="2" fontId="4" fillId="0" borderId="10" xfId="0" applyNumberFormat="1" applyFont="1" applyFill="1" applyBorder="1" applyAlignment="1" applyProtection="1">
      <alignment horizontal="right"/>
    </xf>
    <xf numFmtId="0" fontId="12" fillId="0" borderId="0" xfId="0" applyFont="1" applyProtection="1"/>
    <xf numFmtId="49" fontId="12" fillId="0" borderId="0" xfId="0" applyNumberFormat="1" applyFont="1" applyProtection="1"/>
    <xf numFmtId="165" fontId="12" fillId="0" borderId="0" xfId="0" applyNumberFormat="1" applyFont="1" applyProtection="1"/>
    <xf numFmtId="0" fontId="13" fillId="0" borderId="0" xfId="0" applyFont="1" applyProtection="1"/>
    <xf numFmtId="0" fontId="14" fillId="0" borderId="0" xfId="0" applyFont="1" applyBorder="1" applyAlignment="1" applyProtection="1"/>
    <xf numFmtId="0" fontId="12" fillId="0" borderId="0" xfId="0" applyFont="1" applyBorder="1" applyProtection="1"/>
    <xf numFmtId="0" fontId="15" fillId="0" borderId="1" xfId="0" applyFont="1" applyBorder="1" applyAlignment="1" applyProtection="1">
      <alignment vertical="center"/>
    </xf>
    <xf numFmtId="49" fontId="15" fillId="0" borderId="1" xfId="0" applyNumberFormat="1" applyFont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wrapText="1"/>
    </xf>
    <xf numFmtId="165" fontId="15" fillId="0" borderId="1" xfId="0" applyNumberFormat="1" applyFont="1" applyBorder="1" applyProtection="1"/>
    <xf numFmtId="0" fontId="15" fillId="0" borderId="1" xfId="0" applyFont="1" applyBorder="1" applyProtection="1"/>
    <xf numFmtId="49" fontId="15" fillId="0" borderId="1" xfId="0" applyNumberFormat="1" applyFont="1" applyBorder="1" applyProtection="1"/>
    <xf numFmtId="0" fontId="16" fillId="0" borderId="1" xfId="0" applyFont="1" applyBorder="1" applyProtection="1"/>
    <xf numFmtId="0" fontId="17" fillId="0" borderId="1" xfId="0" applyFont="1" applyBorder="1" applyProtection="1"/>
    <xf numFmtId="0" fontId="16" fillId="2" borderId="1" xfId="0" applyFont="1" applyFill="1" applyBorder="1" applyProtection="1"/>
    <xf numFmtId="0" fontId="18" fillId="0" borderId="1" xfId="0" applyFont="1" applyBorder="1" applyProtection="1"/>
    <xf numFmtId="0" fontId="20" fillId="0" borderId="7" xfId="0" applyFont="1" applyBorder="1" applyProtection="1"/>
    <xf numFmtId="49" fontId="20" fillId="0" borderId="6" xfId="0" applyNumberFormat="1" applyFont="1" applyBorder="1" applyProtection="1"/>
    <xf numFmtId="0" fontId="20" fillId="0" borderId="8" xfId="0" applyFont="1" applyBorder="1" applyProtection="1"/>
    <xf numFmtId="0" fontId="20" fillId="0" borderId="9" xfId="0" applyFont="1" applyBorder="1" applyProtection="1"/>
    <xf numFmtId="49" fontId="20" fillId="0" borderId="0" xfId="0" applyNumberFormat="1" applyFont="1" applyBorder="1" applyProtection="1"/>
    <xf numFmtId="0" fontId="20" fillId="0" borderId="45" xfId="0" applyFont="1" applyBorder="1" applyProtection="1"/>
    <xf numFmtId="0" fontId="20" fillId="0" borderId="5" xfId="0" applyFont="1" applyBorder="1" applyProtection="1"/>
    <xf numFmtId="49" fontId="20" fillId="0" borderId="46" xfId="0" applyNumberFormat="1" applyFont="1" applyBorder="1" applyProtection="1"/>
    <xf numFmtId="0" fontId="20" fillId="0" borderId="47" xfId="0" applyFont="1" applyBorder="1" applyProtection="1"/>
    <xf numFmtId="49" fontId="12" fillId="0" borderId="0" xfId="0" applyNumberFormat="1" applyFont="1" applyBorder="1" applyProtection="1"/>
    <xf numFmtId="0" fontId="14" fillId="0" borderId="0" xfId="0" applyFont="1" applyProtection="1"/>
    <xf numFmtId="2" fontId="21" fillId="4" borderId="1" xfId="0" applyNumberFormat="1" applyFont="1" applyFill="1" applyBorder="1" applyAlignment="1" applyProtection="1">
      <alignment horizontal="right" indent="1"/>
      <protection locked="0"/>
    </xf>
    <xf numFmtId="0" fontId="4" fillId="0" borderId="28" xfId="0" applyFont="1" applyFill="1" applyBorder="1" applyAlignment="1" applyProtection="1"/>
    <xf numFmtId="0" fontId="9" fillId="0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 textRotation="90"/>
    </xf>
    <xf numFmtId="0" fontId="3" fillId="0" borderId="16" xfId="0" applyFont="1" applyFill="1" applyBorder="1" applyAlignment="1" applyProtection="1">
      <alignment horizontal="center" textRotation="90"/>
    </xf>
    <xf numFmtId="0" fontId="3" fillId="0" borderId="22" xfId="0" applyFont="1" applyFill="1" applyBorder="1" applyAlignment="1" applyProtection="1">
      <alignment horizontal="center" textRotation="90"/>
    </xf>
    <xf numFmtId="2" fontId="4" fillId="3" borderId="3" xfId="0" applyNumberFormat="1" applyFont="1" applyFill="1" applyBorder="1" applyAlignment="1" applyProtection="1">
      <alignment horizontal="right" indent="1"/>
    </xf>
    <xf numFmtId="2" fontId="4" fillId="3" borderId="1" xfId="0" applyNumberFormat="1" applyFont="1" applyFill="1" applyBorder="1" applyAlignment="1" applyProtection="1">
      <alignment horizontal="right" indent="1"/>
    </xf>
    <xf numFmtId="0" fontId="4" fillId="3" borderId="1" xfId="0" applyFont="1" applyFill="1" applyBorder="1" applyAlignment="1" applyProtection="1">
      <alignment horizontal="right" indent="1"/>
      <protection locked="0"/>
    </xf>
    <xf numFmtId="2" fontId="4" fillId="3" borderId="20" xfId="0" applyNumberFormat="1" applyFont="1" applyFill="1" applyBorder="1" applyAlignment="1" applyProtection="1">
      <alignment horizontal="right" indent="1"/>
    </xf>
    <xf numFmtId="0" fontId="4" fillId="3" borderId="20" xfId="0" applyFont="1" applyFill="1" applyBorder="1" applyAlignment="1" applyProtection="1">
      <alignment horizontal="right" indent="1"/>
      <protection locked="0"/>
    </xf>
    <xf numFmtId="2" fontId="4" fillId="3" borderId="17" xfId="0" applyNumberFormat="1" applyFont="1" applyFill="1" applyBorder="1" applyAlignment="1" applyProtection="1">
      <alignment horizontal="right" indent="1"/>
    </xf>
    <xf numFmtId="2" fontId="4" fillId="3" borderId="18" xfId="0" applyNumberFormat="1" applyFont="1" applyFill="1" applyBorder="1" applyAlignment="1" applyProtection="1">
      <alignment horizontal="right" indent="1"/>
    </xf>
    <xf numFmtId="0" fontId="4" fillId="3" borderId="18" xfId="0" applyFont="1" applyFill="1" applyBorder="1" applyAlignment="1" applyProtection="1">
      <alignment horizontal="right" indent="1"/>
      <protection locked="0"/>
    </xf>
    <xf numFmtId="2" fontId="4" fillId="3" borderId="24" xfId="0" applyNumberFormat="1" applyFont="1" applyFill="1" applyBorder="1" applyAlignment="1" applyProtection="1">
      <alignment horizontal="right" indent="1"/>
    </xf>
    <xf numFmtId="0" fontId="4" fillId="3" borderId="24" xfId="0" applyFont="1" applyFill="1" applyBorder="1" applyAlignment="1" applyProtection="1">
      <alignment horizontal="right" indent="1"/>
      <protection locked="0"/>
    </xf>
    <xf numFmtId="2" fontId="4" fillId="3" borderId="19" xfId="0" applyNumberFormat="1" applyFont="1" applyFill="1" applyBorder="1" applyAlignment="1" applyProtection="1">
      <alignment horizontal="right" indent="1"/>
    </xf>
    <xf numFmtId="2" fontId="4" fillId="3" borderId="21" xfId="0" applyNumberFormat="1" applyFont="1" applyFill="1" applyBorder="1" applyAlignment="1" applyProtection="1">
      <alignment horizontal="right" indent="1"/>
    </xf>
    <xf numFmtId="2" fontId="4" fillId="3" borderId="16" xfId="0" applyNumberFormat="1" applyFont="1" applyFill="1" applyBorder="1" applyAlignment="1" applyProtection="1">
      <alignment horizontal="right" indent="1"/>
    </xf>
    <xf numFmtId="0" fontId="4" fillId="3" borderId="16" xfId="0" applyFont="1" applyFill="1" applyBorder="1" applyAlignment="1" applyProtection="1">
      <alignment horizontal="right" indent="1"/>
      <protection locked="0"/>
    </xf>
    <xf numFmtId="2" fontId="4" fillId="3" borderId="22" xfId="0" applyNumberFormat="1" applyFont="1" applyFill="1" applyBorder="1" applyAlignment="1" applyProtection="1">
      <alignment horizontal="right" indent="1"/>
    </xf>
    <xf numFmtId="0" fontId="4" fillId="3" borderId="22" xfId="0" applyFont="1" applyFill="1" applyBorder="1" applyAlignment="1" applyProtection="1">
      <alignment horizontal="right" indent="1"/>
      <protection locked="0"/>
    </xf>
    <xf numFmtId="2" fontId="4" fillId="0" borderId="13" xfId="0" applyNumberFormat="1" applyFont="1" applyFill="1" applyBorder="1" applyAlignment="1" applyProtection="1">
      <alignment horizontal="right"/>
    </xf>
    <xf numFmtId="0" fontId="4" fillId="3" borderId="28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29" xfId="0" applyFont="1" applyFill="1" applyBorder="1" applyAlignment="1" applyProtection="1">
      <alignment horizontal="center"/>
    </xf>
    <xf numFmtId="2" fontId="4" fillId="3" borderId="4" xfId="1" applyNumberFormat="1" applyFont="1" applyFill="1" applyBorder="1" applyAlignment="1" applyProtection="1"/>
    <xf numFmtId="0" fontId="4" fillId="3" borderId="4" xfId="0" applyFont="1" applyFill="1" applyBorder="1" applyAlignment="1" applyProtection="1">
      <alignment horizontal="right" indent="1"/>
    </xf>
    <xf numFmtId="164" fontId="4" fillId="3" borderId="4" xfId="1" applyNumberFormat="1" applyFont="1" applyFill="1" applyBorder="1" applyAlignment="1" applyProtection="1">
      <alignment horizontal="right" indent="1"/>
    </xf>
    <xf numFmtId="2" fontId="4" fillId="3" borderId="19" xfId="0" applyNumberFormat="1" applyFont="1" applyFill="1" applyBorder="1" applyAlignment="1" applyProtection="1">
      <alignment horizontal="right"/>
    </xf>
    <xf numFmtId="2" fontId="4" fillId="3" borderId="20" xfId="0" applyNumberFormat="1" applyFont="1" applyFill="1" applyBorder="1" applyAlignment="1" applyProtection="1">
      <alignment horizontal="right"/>
    </xf>
    <xf numFmtId="0" fontId="4" fillId="0" borderId="19" xfId="0" applyFont="1" applyFill="1" applyBorder="1" applyAlignment="1" applyProtection="1"/>
    <xf numFmtId="0" fontId="4" fillId="3" borderId="28" xfId="0" applyFont="1" applyFill="1" applyBorder="1" applyAlignment="1" applyProtection="1"/>
    <xf numFmtId="0" fontId="22" fillId="0" borderId="0" xfId="0" applyFont="1"/>
    <xf numFmtId="49" fontId="5" fillId="5" borderId="25" xfId="0" applyNumberFormat="1" applyFont="1" applyFill="1" applyBorder="1" applyAlignment="1" applyProtection="1">
      <alignment horizontal="center"/>
    </xf>
    <xf numFmtId="0" fontId="5" fillId="5" borderId="18" xfId="0" applyFont="1" applyFill="1" applyBorder="1" applyProtection="1"/>
    <xf numFmtId="0" fontId="5" fillId="5" borderId="24" xfId="0" applyFont="1" applyFill="1" applyBorder="1" applyProtection="1"/>
    <xf numFmtId="0" fontId="5" fillId="5" borderId="17" xfId="0" applyFont="1" applyFill="1" applyBorder="1" applyAlignment="1" applyProtection="1">
      <alignment horizontal="center"/>
    </xf>
    <xf numFmtId="0" fontId="5" fillId="5" borderId="18" xfId="0" applyFont="1" applyFill="1" applyBorder="1" applyAlignment="1" applyProtection="1">
      <alignment horizontal="center"/>
    </xf>
    <xf numFmtId="0" fontId="5" fillId="5" borderId="24" xfId="0" applyFont="1" applyFill="1" applyBorder="1" applyAlignment="1" applyProtection="1">
      <alignment horizontal="center"/>
    </xf>
    <xf numFmtId="2" fontId="5" fillId="6" borderId="24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center"/>
    </xf>
    <xf numFmtId="49" fontId="5" fillId="5" borderId="3" xfId="0" applyNumberFormat="1" applyFont="1" applyFill="1" applyBorder="1" applyAlignment="1" applyProtection="1">
      <alignment horizontal="center"/>
    </xf>
    <xf numFmtId="0" fontId="5" fillId="5" borderId="1" xfId="0" applyFont="1" applyFill="1" applyBorder="1" applyProtection="1"/>
    <xf numFmtId="0" fontId="5" fillId="5" borderId="20" xfId="0" applyFont="1" applyFill="1" applyBorder="1" applyProtection="1"/>
    <xf numFmtId="0" fontId="5" fillId="5" borderId="19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2" fontId="5" fillId="6" borderId="20" xfId="0" applyNumberFormat="1" applyFont="1" applyFill="1" applyBorder="1" applyAlignment="1" applyProtection="1">
      <alignment horizontal="right"/>
    </xf>
    <xf numFmtId="49" fontId="5" fillId="0" borderId="3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20" xfId="0" applyFont="1" applyFill="1" applyBorder="1" applyProtection="1"/>
    <xf numFmtId="0" fontId="5" fillId="0" borderId="19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2" fontId="5" fillId="0" borderId="20" xfId="0" applyNumberFormat="1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center"/>
    </xf>
    <xf numFmtId="2" fontId="5" fillId="5" borderId="20" xfId="0" applyNumberFormat="1" applyFont="1" applyFill="1" applyBorder="1" applyAlignment="1" applyProtection="1">
      <alignment horizontal="right"/>
    </xf>
    <xf numFmtId="2" fontId="5" fillId="5" borderId="20" xfId="0" applyNumberFormat="1" applyFont="1" applyFill="1" applyBorder="1" applyProtection="1"/>
    <xf numFmtId="49" fontId="5" fillId="5" borderId="26" xfId="0" applyNumberFormat="1" applyFont="1" applyFill="1" applyBorder="1" applyAlignment="1" applyProtection="1">
      <alignment horizontal="center"/>
    </xf>
    <xf numFmtId="0" fontId="5" fillId="5" borderId="16" xfId="0" applyFont="1" applyFill="1" applyBorder="1" applyProtection="1"/>
    <xf numFmtId="0" fontId="5" fillId="5" borderId="22" xfId="0" applyFont="1" applyFill="1" applyBorder="1" applyProtection="1"/>
    <xf numFmtId="0" fontId="5" fillId="5" borderId="21" xfId="0" applyFont="1" applyFill="1" applyBorder="1" applyAlignment="1" applyProtection="1">
      <alignment horizontal="center"/>
    </xf>
    <xf numFmtId="0" fontId="5" fillId="5" borderId="16" xfId="0" applyFont="1" applyFill="1" applyBorder="1" applyAlignment="1" applyProtection="1">
      <alignment horizontal="center"/>
    </xf>
    <xf numFmtId="0" fontId="5" fillId="5" borderId="22" xfId="0" applyFont="1" applyFill="1" applyBorder="1" applyAlignment="1" applyProtection="1">
      <alignment horizontal="center"/>
    </xf>
    <xf numFmtId="2" fontId="5" fillId="5" borderId="22" xfId="0" applyNumberFormat="1" applyFont="1" applyFill="1" applyBorder="1" applyProtection="1"/>
    <xf numFmtId="0" fontId="5" fillId="5" borderId="23" xfId="0" applyFont="1" applyFill="1" applyBorder="1" applyProtection="1"/>
    <xf numFmtId="4" fontId="5" fillId="5" borderId="42" xfId="0" applyNumberFormat="1" applyFont="1" applyFill="1" applyBorder="1" applyProtection="1"/>
    <xf numFmtId="0" fontId="5" fillId="6" borderId="24" xfId="0" applyFont="1" applyFill="1" applyBorder="1" applyAlignment="1" applyProtection="1">
      <alignment horizontal="center"/>
    </xf>
    <xf numFmtId="0" fontId="5" fillId="5" borderId="2" xfId="0" applyFont="1" applyFill="1" applyBorder="1" applyProtection="1"/>
    <xf numFmtId="4" fontId="5" fillId="5" borderId="43" xfId="0" applyNumberFormat="1" applyFont="1" applyFill="1" applyBorder="1" applyProtection="1"/>
    <xf numFmtId="0" fontId="5" fillId="6" borderId="20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1" xfId="0" applyFont="1" applyFill="1" applyBorder="1" applyProtection="1"/>
    <xf numFmtId="0" fontId="5" fillId="3" borderId="2" xfId="0" applyFont="1" applyFill="1" applyBorder="1" applyProtection="1"/>
    <xf numFmtId="0" fontId="5" fillId="3" borderId="19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4" fontId="5" fillId="3" borderId="43" xfId="0" applyNumberFormat="1" applyFont="1" applyFill="1" applyBorder="1" applyProtection="1"/>
    <xf numFmtId="0" fontId="5" fillId="0" borderId="3" xfId="0" applyFont="1" applyFill="1" applyBorder="1" applyAlignment="1" applyProtection="1">
      <alignment horizontal="center"/>
    </xf>
    <xf numFmtId="0" fontId="5" fillId="0" borderId="2" xfId="0" applyFont="1" applyFill="1" applyBorder="1" applyProtection="1"/>
    <xf numFmtId="4" fontId="5" fillId="2" borderId="43" xfId="0" applyNumberFormat="1" applyFont="1" applyFill="1" applyBorder="1" applyProtection="1"/>
    <xf numFmtId="2" fontId="5" fillId="2" borderId="43" xfId="0" applyNumberFormat="1" applyFont="1" applyFill="1" applyBorder="1" applyAlignment="1" applyProtection="1">
      <alignment horizontal="right"/>
    </xf>
    <xf numFmtId="2" fontId="5" fillId="3" borderId="43" xfId="0" applyNumberFormat="1" applyFont="1" applyFill="1" applyBorder="1" applyAlignment="1" applyProtection="1">
      <alignment horizontal="right"/>
    </xf>
    <xf numFmtId="0" fontId="5" fillId="0" borderId="4" xfId="0" applyFont="1" applyFill="1" applyBorder="1" applyProtection="1"/>
    <xf numFmtId="0" fontId="5" fillId="0" borderId="7" xfId="0" applyFont="1" applyFill="1" applyBorder="1" applyProtection="1"/>
    <xf numFmtId="4" fontId="5" fillId="2" borderId="49" xfId="0" applyNumberFormat="1" applyFont="1" applyFill="1" applyBorder="1" applyProtection="1"/>
    <xf numFmtId="4" fontId="5" fillId="3" borderId="49" xfId="0" applyNumberFormat="1" applyFont="1" applyFill="1" applyBorder="1" applyProtection="1"/>
    <xf numFmtId="0" fontId="5" fillId="3" borderId="4" xfId="0" applyFont="1" applyFill="1" applyBorder="1" applyProtection="1"/>
    <xf numFmtId="0" fontId="5" fillId="3" borderId="7" xfId="0" applyFont="1" applyFill="1" applyBorder="1" applyProtection="1"/>
    <xf numFmtId="0" fontId="5" fillId="3" borderId="28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4" fontId="5" fillId="0" borderId="49" xfId="0" applyNumberFormat="1" applyFont="1" applyFill="1" applyBorder="1" applyProtection="1"/>
    <xf numFmtId="0" fontId="5" fillId="0" borderId="26" xfId="0" applyFont="1" applyFill="1" applyBorder="1" applyAlignment="1" applyProtection="1">
      <alignment horizontal="center"/>
    </xf>
    <xf numFmtId="0" fontId="5" fillId="0" borderId="16" xfId="0" applyFont="1" applyFill="1" applyBorder="1" applyProtection="1"/>
    <xf numFmtId="0" fontId="5" fillId="0" borderId="48" xfId="0" applyFont="1" applyFill="1" applyBorder="1" applyProtection="1"/>
    <xf numFmtId="0" fontId="5" fillId="0" borderId="21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4" fontId="5" fillId="2" borderId="44" xfId="0" applyNumberFormat="1" applyFont="1" applyFill="1" applyBorder="1" applyProtection="1"/>
    <xf numFmtId="49" fontId="5" fillId="0" borderId="25" xfId="0" applyNumberFormat="1" applyFont="1" applyFill="1" applyBorder="1" applyAlignment="1" applyProtection="1">
      <alignment horizontal="center"/>
    </xf>
    <xf numFmtId="0" fontId="5" fillId="0" borderId="18" xfId="0" applyFont="1" applyFill="1" applyBorder="1" applyProtection="1"/>
    <xf numFmtId="0" fontId="5" fillId="0" borderId="23" xfId="0" applyFont="1" applyFill="1" applyBorder="1" applyProtection="1"/>
    <xf numFmtId="0" fontId="5" fillId="0" borderId="17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4" fontId="5" fillId="0" borderId="42" xfId="0" applyNumberFormat="1" applyFont="1" applyFill="1" applyBorder="1" applyProtection="1"/>
    <xf numFmtId="0" fontId="5" fillId="0" borderId="2" xfId="0" applyFont="1" applyFill="1" applyBorder="1" applyAlignment="1" applyProtection="1">
      <alignment horizontal="center"/>
    </xf>
    <xf numFmtId="4" fontId="5" fillId="0" borderId="43" xfId="0" applyNumberFormat="1" applyFont="1" applyFill="1" applyBorder="1" applyProtection="1"/>
    <xf numFmtId="0" fontId="5" fillId="3" borderId="2" xfId="0" applyFont="1" applyFill="1" applyBorder="1" applyAlignment="1" applyProtection="1">
      <alignment horizontal="center"/>
    </xf>
    <xf numFmtId="0" fontId="5" fillId="0" borderId="48" xfId="0" applyFont="1" applyFill="1" applyBorder="1" applyAlignment="1" applyProtection="1">
      <alignment horizontal="center"/>
    </xf>
    <xf numFmtId="4" fontId="5" fillId="0" borderId="44" xfId="0" applyNumberFormat="1" applyFont="1" applyFill="1" applyBorder="1" applyProtection="1"/>
    <xf numFmtId="0" fontId="5" fillId="0" borderId="7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49" fontId="5" fillId="2" borderId="25" xfId="0" applyNumberFormat="1" applyFont="1" applyFill="1" applyBorder="1" applyAlignment="1" applyProtection="1">
      <alignment horizontal="center"/>
    </xf>
    <xf numFmtId="0" fontId="5" fillId="2" borderId="18" xfId="0" applyFont="1" applyFill="1" applyBorder="1" applyProtection="1"/>
    <xf numFmtId="0" fontId="5" fillId="2" borderId="23" xfId="0" applyFont="1" applyFill="1" applyBorder="1" applyProtection="1"/>
    <xf numFmtId="0" fontId="5" fillId="2" borderId="17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4" fontId="5" fillId="2" borderId="35" xfId="0" applyNumberFormat="1" applyFont="1" applyFill="1" applyBorder="1" applyProtection="1"/>
    <xf numFmtId="0" fontId="5" fillId="0" borderId="24" xfId="0" applyFont="1" applyFill="1" applyBorder="1" applyAlignment="1" applyProtection="1">
      <alignment horizontal="center"/>
    </xf>
    <xf numFmtId="0" fontId="5" fillId="2" borderId="2" xfId="0" applyFont="1" applyFill="1" applyBorder="1" applyProtection="1"/>
    <xf numFmtId="0" fontId="5" fillId="2" borderId="19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4" fontId="5" fillId="2" borderId="33" xfId="0" applyNumberFormat="1" applyFont="1" applyFill="1" applyBorder="1" applyProtection="1"/>
    <xf numFmtId="0" fontId="5" fillId="2" borderId="1" xfId="0" applyFont="1" applyFill="1" applyBorder="1" applyProtection="1"/>
    <xf numFmtId="4" fontId="5" fillId="3" borderId="33" xfId="0" applyNumberFormat="1" applyFont="1" applyFill="1" applyBorder="1" applyProtection="1"/>
    <xf numFmtId="49" fontId="5" fillId="2" borderId="26" xfId="0" applyNumberFormat="1" applyFont="1" applyFill="1" applyBorder="1" applyAlignment="1" applyProtection="1">
      <alignment horizontal="center"/>
    </xf>
    <xf numFmtId="0" fontId="5" fillId="2" borderId="16" xfId="0" applyFont="1" applyFill="1" applyBorder="1" applyProtection="1"/>
    <xf numFmtId="0" fontId="5" fillId="2" borderId="48" xfId="0" applyFont="1" applyFill="1" applyBorder="1" applyProtection="1"/>
    <xf numFmtId="0" fontId="5" fillId="2" borderId="21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4" fontId="5" fillId="2" borderId="50" xfId="0" applyNumberFormat="1" applyFont="1" applyFill="1" applyBorder="1" applyProtection="1"/>
    <xf numFmtId="2" fontId="5" fillId="2" borderId="35" xfId="0" applyNumberFormat="1" applyFont="1" applyFill="1" applyBorder="1" applyAlignment="1" applyProtection="1">
      <alignment horizontal="right"/>
    </xf>
    <xf numFmtId="49" fontId="5" fillId="2" borderId="3" xfId="0" applyNumberFormat="1" applyFont="1" applyFill="1" applyBorder="1" applyAlignment="1" applyProtection="1">
      <alignment horizontal="center"/>
    </xf>
    <xf numFmtId="2" fontId="5" fillId="2" borderId="33" xfId="0" applyNumberFormat="1" applyFont="1" applyFill="1" applyBorder="1" applyAlignment="1" applyProtection="1">
      <alignment horizontal="right"/>
    </xf>
    <xf numFmtId="49" fontId="5" fillId="3" borderId="3" xfId="0" applyNumberFormat="1" applyFont="1" applyFill="1" applyBorder="1" applyAlignment="1" applyProtection="1">
      <alignment horizontal="center"/>
    </xf>
    <xf numFmtId="2" fontId="5" fillId="3" borderId="33" xfId="0" applyNumberFormat="1" applyFont="1" applyFill="1" applyBorder="1" applyAlignment="1" applyProtection="1">
      <alignment horizontal="right"/>
    </xf>
    <xf numFmtId="0" fontId="5" fillId="2" borderId="20" xfId="0" applyFont="1" applyFill="1" applyBorder="1" applyProtection="1"/>
    <xf numFmtId="0" fontId="5" fillId="2" borderId="22" xfId="0" applyFont="1" applyFill="1" applyBorder="1" applyProtection="1"/>
    <xf numFmtId="49" fontId="5" fillId="3" borderId="17" xfId="0" applyNumberFormat="1" applyFont="1" applyFill="1" applyBorder="1" applyAlignment="1" applyProtection="1">
      <alignment horizontal="center"/>
    </xf>
    <xf numFmtId="0" fontId="5" fillId="3" borderId="18" xfId="0" applyFont="1" applyFill="1" applyBorder="1" applyProtection="1"/>
    <xf numFmtId="0" fontId="5" fillId="3" borderId="17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24" xfId="0" applyFont="1" applyFill="1" applyBorder="1" applyAlignment="1" applyProtection="1">
      <alignment horizontal="center"/>
    </xf>
    <xf numFmtId="2" fontId="5" fillId="3" borderId="24" xfId="0" applyNumberFormat="1" applyFont="1" applyFill="1" applyBorder="1" applyAlignment="1" applyProtection="1">
      <alignment horizontal="right"/>
    </xf>
    <xf numFmtId="49" fontId="5" fillId="3" borderId="19" xfId="0" applyNumberFormat="1" applyFont="1" applyFill="1" applyBorder="1" applyAlignment="1" applyProtection="1">
      <alignment horizontal="center"/>
    </xf>
    <xf numFmtId="2" fontId="5" fillId="3" borderId="20" xfId="0" applyNumberFormat="1" applyFont="1" applyFill="1" applyBorder="1" applyAlignment="1" applyProtection="1">
      <alignment horizontal="right"/>
    </xf>
    <xf numFmtId="49" fontId="5" fillId="3" borderId="21" xfId="0" applyNumberFormat="1" applyFont="1" applyFill="1" applyBorder="1" applyAlignment="1" applyProtection="1">
      <alignment horizontal="center"/>
    </xf>
    <xf numFmtId="0" fontId="5" fillId="3" borderId="16" xfId="0" applyFont="1" applyFill="1" applyBorder="1" applyProtection="1"/>
    <xf numFmtId="0" fontId="5" fillId="3" borderId="2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22" xfId="0" applyFont="1" applyFill="1" applyBorder="1" applyAlignment="1" applyProtection="1">
      <alignment horizontal="center"/>
    </xf>
    <xf numFmtId="2" fontId="5" fillId="3" borderId="22" xfId="0" applyNumberFormat="1" applyFont="1" applyFill="1" applyBorder="1" applyAlignment="1" applyProtection="1">
      <alignment horizontal="right"/>
    </xf>
    <xf numFmtId="4" fontId="5" fillId="3" borderId="24" xfId="0" applyNumberFormat="1" applyFont="1" applyFill="1" applyBorder="1" applyProtection="1"/>
    <xf numFmtId="4" fontId="5" fillId="3" borderId="20" xfId="0" applyNumberFormat="1" applyFont="1" applyFill="1" applyBorder="1" applyProtection="1"/>
    <xf numFmtId="0" fontId="1" fillId="2" borderId="0" xfId="0" applyFont="1" applyFill="1" applyAlignment="1" applyProtection="1">
      <alignment horizontal="center" vertical="top"/>
    </xf>
    <xf numFmtId="0" fontId="3" fillId="0" borderId="10" xfId="0" applyFont="1" applyFill="1" applyBorder="1" applyAlignment="1" applyProtection="1">
      <alignment horizontal="center" textRotation="90"/>
    </xf>
    <xf numFmtId="0" fontId="3" fillId="0" borderId="15" xfId="0" applyFont="1" applyFill="1" applyBorder="1" applyAlignment="1" applyProtection="1">
      <alignment horizontal="center" textRotation="90"/>
    </xf>
    <xf numFmtId="0" fontId="3" fillId="0" borderId="13" xfId="0" applyFont="1" applyFill="1" applyBorder="1" applyAlignment="1" applyProtection="1">
      <alignment horizontal="center" textRotation="90"/>
    </xf>
    <xf numFmtId="0" fontId="3" fillId="0" borderId="14" xfId="0" applyFont="1" applyFill="1" applyBorder="1" applyAlignment="1" applyProtection="1">
      <alignment horizontal="center" textRotation="90"/>
    </xf>
    <xf numFmtId="0" fontId="3" fillId="0" borderId="31" xfId="0" applyFont="1" applyFill="1" applyBorder="1" applyAlignment="1" applyProtection="1">
      <alignment horizontal="center" textRotation="90"/>
    </xf>
    <xf numFmtId="0" fontId="3" fillId="0" borderId="32" xfId="0" applyFont="1" applyFill="1" applyBorder="1" applyAlignment="1" applyProtection="1">
      <alignment horizontal="center" textRotation="90"/>
    </xf>
    <xf numFmtId="0" fontId="3" fillId="0" borderId="34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2" fillId="2" borderId="0" xfId="0" applyFont="1" applyFill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4" fillId="0" borderId="0" xfId="0" applyFont="1" applyFill="1" applyAlignment="1" applyProtection="1">
      <alignment horizontal="left"/>
    </xf>
    <xf numFmtId="0" fontId="4" fillId="0" borderId="19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34" xfId="0" applyFont="1" applyFill="1" applyBorder="1" applyAlignment="1" applyProtection="1">
      <alignment horizontal="left"/>
    </xf>
    <xf numFmtId="0" fontId="4" fillId="0" borderId="35" xfId="0" applyFont="1" applyFill="1" applyBorder="1" applyAlignment="1" applyProtection="1">
      <alignment horizontal="left"/>
    </xf>
    <xf numFmtId="0" fontId="4" fillId="0" borderId="36" xfId="0" applyFont="1" applyFill="1" applyBorder="1" applyAlignment="1" applyProtection="1"/>
    <xf numFmtId="0" fontId="4" fillId="0" borderId="33" xfId="0" applyFont="1" applyFill="1" applyBorder="1" applyAlignment="1" applyProtection="1"/>
    <xf numFmtId="0" fontId="4" fillId="0" borderId="19" xfId="0" applyFont="1" applyFill="1" applyBorder="1" applyAlignment="1" applyProtection="1">
      <alignment horizontal="left"/>
    </xf>
    <xf numFmtId="0" fontId="4" fillId="3" borderId="28" xfId="0" applyFont="1" applyFill="1" applyBorder="1" applyAlignment="1" applyProtection="1"/>
    <xf numFmtId="0" fontId="4" fillId="3" borderId="29" xfId="0" applyFont="1" applyFill="1" applyBorder="1" applyAlignment="1" applyProtection="1"/>
    <xf numFmtId="0" fontId="3" fillId="0" borderId="38" xfId="0" applyFont="1" applyFill="1" applyBorder="1" applyAlignment="1" applyProtection="1"/>
    <xf numFmtId="0" fontId="3" fillId="0" borderId="39" xfId="0" applyFont="1" applyFill="1" applyBorder="1" applyAlignment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4" zoomScaleNormal="100" workbookViewId="0">
      <selection activeCell="D4" sqref="D4"/>
    </sheetView>
  </sheetViews>
  <sheetFormatPr baseColWidth="10" defaultRowHeight="12.75" x14ac:dyDescent="0.2"/>
  <cols>
    <col min="1" max="1" width="5.7109375" customWidth="1"/>
    <col min="2" max="2" width="4.28515625" customWidth="1"/>
    <col min="3" max="3" width="66" customWidth="1"/>
    <col min="4" max="4" width="12.5703125"/>
    <col min="5" max="5" width="8" customWidth="1"/>
  </cols>
  <sheetData>
    <row r="1" spans="1:9" x14ac:dyDescent="0.2">
      <c r="A1" s="84"/>
      <c r="B1" s="85"/>
      <c r="C1" s="84"/>
      <c r="D1" s="84"/>
      <c r="E1" s="86"/>
    </row>
    <row r="2" spans="1:9" ht="15.75" x14ac:dyDescent="0.25">
      <c r="A2" s="87" t="s">
        <v>59</v>
      </c>
      <c r="B2" s="88"/>
      <c r="C2" s="88"/>
      <c r="D2" s="89"/>
      <c r="E2" s="86"/>
    </row>
    <row r="3" spans="1:9" x14ac:dyDescent="0.2">
      <c r="A3" s="84"/>
      <c r="B3" s="85"/>
      <c r="C3" s="84"/>
      <c r="D3" s="84"/>
      <c r="E3" s="86"/>
    </row>
    <row r="4" spans="1:9" ht="27" x14ac:dyDescent="0.25">
      <c r="A4" s="90" t="s">
        <v>60</v>
      </c>
      <c r="B4" s="91"/>
      <c r="C4" s="92" t="s">
        <v>61</v>
      </c>
      <c r="D4" s="93" t="s">
        <v>62</v>
      </c>
      <c r="E4" s="94" t="s">
        <v>63</v>
      </c>
    </row>
    <row r="5" spans="1:9" ht="13.5" x14ac:dyDescent="0.25">
      <c r="A5" s="95" t="s">
        <v>64</v>
      </c>
      <c r="B5" s="96"/>
      <c r="C5" s="97" t="s">
        <v>65</v>
      </c>
      <c r="D5" s="22"/>
      <c r="E5" s="22"/>
    </row>
    <row r="6" spans="1:9" ht="13.5" x14ac:dyDescent="0.25">
      <c r="A6" s="95"/>
      <c r="B6" s="96" t="s">
        <v>66</v>
      </c>
      <c r="C6" s="95" t="s">
        <v>67</v>
      </c>
      <c r="D6" s="112">
        <v>100</v>
      </c>
      <c r="E6" s="22"/>
    </row>
    <row r="7" spans="1:9" ht="13.5" x14ac:dyDescent="0.25">
      <c r="A7" s="95" t="s">
        <v>68</v>
      </c>
      <c r="B7" s="96"/>
      <c r="C7" s="95" t="s">
        <v>69</v>
      </c>
      <c r="D7" s="22"/>
      <c r="E7" s="22"/>
    </row>
    <row r="8" spans="1:9" ht="13.5" x14ac:dyDescent="0.25">
      <c r="A8" s="95"/>
      <c r="B8" s="96" t="s">
        <v>70</v>
      </c>
      <c r="C8" s="97" t="s">
        <v>71</v>
      </c>
      <c r="D8" s="22"/>
      <c r="E8" s="22"/>
    </row>
    <row r="9" spans="1:9" ht="13.5" x14ac:dyDescent="0.25">
      <c r="A9" s="95"/>
      <c r="B9" s="96" t="s">
        <v>72</v>
      </c>
      <c r="C9" s="98" t="s">
        <v>73</v>
      </c>
      <c r="D9" s="22"/>
      <c r="E9" s="22"/>
    </row>
    <row r="10" spans="1:9" ht="13.5" x14ac:dyDescent="0.25">
      <c r="A10" s="95"/>
      <c r="B10" s="96"/>
      <c r="C10" s="98" t="s">
        <v>74</v>
      </c>
      <c r="D10" s="22"/>
      <c r="E10" s="22"/>
    </row>
    <row r="11" spans="1:9" ht="15" x14ac:dyDescent="0.25">
      <c r="A11" s="95"/>
      <c r="B11" s="96" t="s">
        <v>75</v>
      </c>
      <c r="C11" s="98" t="s">
        <v>76</v>
      </c>
      <c r="D11" s="22"/>
      <c r="E11" s="22"/>
      <c r="I11" s="146"/>
    </row>
    <row r="12" spans="1:9" ht="13.5" x14ac:dyDescent="0.25">
      <c r="A12" s="95"/>
      <c r="B12" s="96"/>
      <c r="C12" s="98" t="s">
        <v>77</v>
      </c>
      <c r="D12" s="22"/>
      <c r="E12" s="22"/>
    </row>
    <row r="13" spans="1:9" ht="13.5" x14ac:dyDescent="0.25">
      <c r="A13" s="95"/>
      <c r="B13" s="96" t="s">
        <v>78</v>
      </c>
      <c r="C13" s="98" t="s">
        <v>79</v>
      </c>
      <c r="D13" s="22"/>
      <c r="E13" s="22"/>
    </row>
    <row r="14" spans="1:9" ht="13.5" x14ac:dyDescent="0.25">
      <c r="A14" s="95"/>
      <c r="B14" s="96"/>
      <c r="C14" s="98" t="s">
        <v>80</v>
      </c>
      <c r="D14" s="22"/>
      <c r="E14" s="22"/>
    </row>
    <row r="15" spans="1:9" ht="13.5" x14ac:dyDescent="0.25">
      <c r="A15" s="95"/>
      <c r="B15" s="96" t="s">
        <v>81</v>
      </c>
      <c r="C15" s="98" t="s">
        <v>82</v>
      </c>
      <c r="D15" s="22"/>
      <c r="E15" s="22"/>
    </row>
    <row r="16" spans="1:9" ht="13.5" x14ac:dyDescent="0.25">
      <c r="A16" s="95"/>
      <c r="B16" s="96"/>
      <c r="C16" s="98" t="s">
        <v>83</v>
      </c>
      <c r="D16" s="22"/>
      <c r="E16" s="22"/>
    </row>
    <row r="17" spans="1:5" ht="13.5" x14ac:dyDescent="0.25">
      <c r="A17" s="95"/>
      <c r="B17" s="96" t="s">
        <v>84</v>
      </c>
      <c r="C17" s="98" t="s">
        <v>85</v>
      </c>
      <c r="D17" s="22"/>
      <c r="E17" s="22"/>
    </row>
    <row r="18" spans="1:5" ht="13.5" x14ac:dyDescent="0.25">
      <c r="A18" s="95"/>
      <c r="B18" s="96"/>
      <c r="C18" s="98" t="s">
        <v>86</v>
      </c>
      <c r="D18" s="22"/>
      <c r="E18" s="22"/>
    </row>
    <row r="19" spans="1:5" ht="13.5" x14ac:dyDescent="0.25">
      <c r="A19" s="95"/>
      <c r="B19" s="96" t="s">
        <v>87</v>
      </c>
      <c r="C19" s="95" t="s">
        <v>88</v>
      </c>
      <c r="D19" s="22"/>
      <c r="E19" s="22"/>
    </row>
    <row r="20" spans="1:5" ht="13.5" x14ac:dyDescent="0.25">
      <c r="A20" s="95"/>
      <c r="B20" s="96" t="s">
        <v>89</v>
      </c>
      <c r="C20" s="97" t="s">
        <v>90</v>
      </c>
      <c r="D20" s="22"/>
      <c r="E20" s="22"/>
    </row>
    <row r="21" spans="1:5" ht="13.5" x14ac:dyDescent="0.25">
      <c r="A21" s="95"/>
      <c r="B21" s="96" t="s">
        <v>91</v>
      </c>
      <c r="C21" s="95" t="s">
        <v>92</v>
      </c>
      <c r="D21" s="22"/>
      <c r="E21" s="22"/>
    </row>
    <row r="22" spans="1:5" ht="13.5" x14ac:dyDescent="0.25">
      <c r="A22" s="95"/>
      <c r="B22" s="96" t="s">
        <v>93</v>
      </c>
      <c r="C22" s="95" t="s">
        <v>94</v>
      </c>
      <c r="D22" s="22"/>
      <c r="E22" s="22"/>
    </row>
    <row r="23" spans="1:5" ht="13.5" x14ac:dyDescent="0.25">
      <c r="A23" s="95"/>
      <c r="B23" s="96" t="s">
        <v>95</v>
      </c>
      <c r="C23" s="95" t="s">
        <v>96</v>
      </c>
      <c r="D23" s="22"/>
      <c r="E23" s="22"/>
    </row>
    <row r="24" spans="1:5" ht="13.5" x14ac:dyDescent="0.25">
      <c r="A24" s="95"/>
      <c r="B24" s="96" t="s">
        <v>97</v>
      </c>
      <c r="C24" s="95" t="s">
        <v>98</v>
      </c>
      <c r="D24" s="22"/>
      <c r="E24" s="22"/>
    </row>
    <row r="25" spans="1:5" ht="13.5" x14ac:dyDescent="0.25">
      <c r="A25" s="95"/>
      <c r="B25" s="96" t="s">
        <v>99</v>
      </c>
      <c r="C25" s="95" t="s">
        <v>100</v>
      </c>
      <c r="D25" s="22"/>
      <c r="E25" s="22"/>
    </row>
    <row r="26" spans="1:5" ht="13.5" x14ac:dyDescent="0.25">
      <c r="A26" s="95"/>
      <c r="B26" s="96" t="s">
        <v>101</v>
      </c>
      <c r="C26" s="95" t="s">
        <v>102</v>
      </c>
      <c r="D26" s="22"/>
      <c r="E26" s="22"/>
    </row>
    <row r="27" spans="1:5" ht="13.5" x14ac:dyDescent="0.25">
      <c r="A27" s="95"/>
      <c r="B27" s="96" t="s">
        <v>103</v>
      </c>
      <c r="C27" s="97" t="s">
        <v>104</v>
      </c>
      <c r="D27" s="22"/>
      <c r="E27" s="22"/>
    </row>
    <row r="28" spans="1:5" ht="13.5" x14ac:dyDescent="0.25">
      <c r="A28" s="95"/>
      <c r="B28" s="96" t="s">
        <v>105</v>
      </c>
      <c r="C28" s="95" t="s">
        <v>106</v>
      </c>
      <c r="D28" s="22"/>
      <c r="E28" s="22"/>
    </row>
    <row r="29" spans="1:5" ht="13.5" x14ac:dyDescent="0.25">
      <c r="A29" s="95"/>
      <c r="B29" s="96" t="s">
        <v>107</v>
      </c>
      <c r="C29" s="95" t="s">
        <v>108</v>
      </c>
      <c r="D29" s="22"/>
      <c r="E29" s="22"/>
    </row>
    <row r="30" spans="1:5" ht="13.5" x14ac:dyDescent="0.25">
      <c r="A30" s="95"/>
      <c r="B30" s="96" t="s">
        <v>109</v>
      </c>
      <c r="C30" s="95" t="s">
        <v>110</v>
      </c>
      <c r="D30" s="22"/>
      <c r="E30" s="22"/>
    </row>
    <row r="31" spans="1:5" ht="13.5" x14ac:dyDescent="0.25">
      <c r="A31" s="95"/>
      <c r="B31" s="96" t="s">
        <v>111</v>
      </c>
      <c r="C31" s="95" t="s">
        <v>112</v>
      </c>
      <c r="D31" s="22"/>
      <c r="E31" s="22"/>
    </row>
    <row r="32" spans="1:5" ht="13.5" x14ac:dyDescent="0.25">
      <c r="A32" s="95"/>
      <c r="B32" s="96" t="s">
        <v>113</v>
      </c>
      <c r="C32" s="95" t="s">
        <v>114</v>
      </c>
      <c r="D32" s="22"/>
      <c r="E32" s="22"/>
    </row>
    <row r="33" spans="1:5" ht="13.5" x14ac:dyDescent="0.25">
      <c r="A33" s="95"/>
      <c r="B33" s="96" t="s">
        <v>115</v>
      </c>
      <c r="C33" s="95" t="s">
        <v>116</v>
      </c>
      <c r="D33" s="22"/>
      <c r="E33" s="22"/>
    </row>
    <row r="34" spans="1:5" ht="13.5" x14ac:dyDescent="0.25">
      <c r="A34" s="95" t="s">
        <v>117</v>
      </c>
      <c r="B34" s="96"/>
      <c r="C34" s="97" t="s">
        <v>118</v>
      </c>
      <c r="D34" s="22"/>
      <c r="E34" s="22"/>
    </row>
    <row r="35" spans="1:5" ht="13.5" x14ac:dyDescent="0.25">
      <c r="A35" s="95"/>
      <c r="B35" s="96" t="s">
        <v>119</v>
      </c>
      <c r="C35" s="95" t="s">
        <v>120</v>
      </c>
      <c r="D35" s="22"/>
      <c r="E35" s="22"/>
    </row>
    <row r="36" spans="1:5" ht="13.5" x14ac:dyDescent="0.25">
      <c r="A36" s="95"/>
      <c r="B36" s="96" t="s">
        <v>121</v>
      </c>
      <c r="C36" s="95" t="s">
        <v>122</v>
      </c>
      <c r="D36" s="22"/>
      <c r="E36" s="22"/>
    </row>
    <row r="37" spans="1:5" ht="13.5" x14ac:dyDescent="0.25">
      <c r="A37" s="95"/>
      <c r="B37" s="96" t="s">
        <v>123</v>
      </c>
      <c r="C37" s="95" t="s">
        <v>124</v>
      </c>
      <c r="D37" s="22"/>
      <c r="E37" s="22"/>
    </row>
    <row r="38" spans="1:5" ht="13.5" x14ac:dyDescent="0.25">
      <c r="A38" s="95"/>
      <c r="B38" s="96"/>
      <c r="C38" s="97" t="s">
        <v>125</v>
      </c>
      <c r="D38" s="22"/>
      <c r="E38" s="22"/>
    </row>
    <row r="39" spans="1:5" ht="13.5" x14ac:dyDescent="0.25">
      <c r="A39" s="95" t="s">
        <v>126</v>
      </c>
      <c r="B39" s="96"/>
      <c r="C39" s="97" t="s">
        <v>127</v>
      </c>
      <c r="D39" s="22"/>
      <c r="E39" s="22"/>
    </row>
    <row r="40" spans="1:5" ht="13.5" x14ac:dyDescent="0.25">
      <c r="A40" s="95"/>
      <c r="B40" s="96" t="s">
        <v>128</v>
      </c>
      <c r="C40" s="97" t="s">
        <v>129</v>
      </c>
      <c r="D40" s="22"/>
      <c r="E40" s="22"/>
    </row>
    <row r="41" spans="1:5" ht="13.5" x14ac:dyDescent="0.25">
      <c r="A41" s="95"/>
      <c r="B41" s="96" t="s">
        <v>130</v>
      </c>
      <c r="C41" s="95" t="s">
        <v>131</v>
      </c>
      <c r="D41" s="22"/>
      <c r="E41" s="22"/>
    </row>
    <row r="42" spans="1:5" ht="13.5" x14ac:dyDescent="0.25">
      <c r="A42" s="95"/>
      <c r="B42" s="96" t="s">
        <v>132</v>
      </c>
      <c r="C42" s="95" t="s">
        <v>133</v>
      </c>
      <c r="D42" s="22"/>
      <c r="E42" s="22"/>
    </row>
    <row r="43" spans="1:5" ht="13.5" x14ac:dyDescent="0.25">
      <c r="A43" s="95"/>
      <c r="B43" s="96" t="s">
        <v>134</v>
      </c>
      <c r="C43" s="95" t="s">
        <v>135</v>
      </c>
      <c r="D43" s="22"/>
      <c r="E43" s="22"/>
    </row>
    <row r="44" spans="1:5" ht="13.5" x14ac:dyDescent="0.25">
      <c r="A44" s="95"/>
      <c r="B44" s="96" t="s">
        <v>136</v>
      </c>
      <c r="C44" s="99" t="s">
        <v>137</v>
      </c>
      <c r="D44" s="22"/>
      <c r="E44" s="22"/>
    </row>
    <row r="45" spans="1:5" ht="13.5" x14ac:dyDescent="0.25">
      <c r="A45" s="95"/>
      <c r="B45" s="96" t="s">
        <v>138</v>
      </c>
      <c r="C45" s="95" t="s">
        <v>139</v>
      </c>
      <c r="D45" s="22"/>
      <c r="E45" s="22"/>
    </row>
    <row r="46" spans="1:5" ht="13.5" x14ac:dyDescent="0.25">
      <c r="A46" s="95"/>
      <c r="B46" s="96" t="s">
        <v>140</v>
      </c>
      <c r="C46" s="95" t="s">
        <v>141</v>
      </c>
      <c r="D46" s="22"/>
      <c r="E46" s="22"/>
    </row>
    <row r="47" spans="1:5" ht="13.5" x14ac:dyDescent="0.25">
      <c r="A47" s="95"/>
      <c r="B47" s="96" t="s">
        <v>142</v>
      </c>
      <c r="C47" s="95" t="s">
        <v>143</v>
      </c>
      <c r="D47" s="22"/>
      <c r="E47" s="22"/>
    </row>
    <row r="48" spans="1:5" ht="13.5" x14ac:dyDescent="0.25">
      <c r="A48" s="95"/>
      <c r="B48" s="96" t="s">
        <v>144</v>
      </c>
      <c r="C48" s="95" t="s">
        <v>145</v>
      </c>
      <c r="D48" s="22"/>
      <c r="E48" s="22"/>
    </row>
    <row r="49" spans="1:5" ht="13.5" x14ac:dyDescent="0.25">
      <c r="A49" s="95"/>
      <c r="B49" s="96" t="s">
        <v>146</v>
      </c>
      <c r="C49" s="95" t="s">
        <v>147</v>
      </c>
      <c r="D49" s="22"/>
      <c r="E49" s="22"/>
    </row>
    <row r="50" spans="1:5" ht="13.5" x14ac:dyDescent="0.25">
      <c r="A50" s="95"/>
      <c r="B50" s="96"/>
      <c r="C50" s="97" t="s">
        <v>148</v>
      </c>
      <c r="D50" s="22"/>
      <c r="E50" s="22"/>
    </row>
    <row r="51" spans="1:5" ht="13.5" x14ac:dyDescent="0.25">
      <c r="A51" s="95" t="s">
        <v>149</v>
      </c>
      <c r="B51" s="96"/>
      <c r="C51" s="97" t="s">
        <v>150</v>
      </c>
      <c r="D51" s="22"/>
      <c r="E51" s="22"/>
    </row>
    <row r="52" spans="1:5" ht="13.5" x14ac:dyDescent="0.25">
      <c r="A52" s="95" t="s">
        <v>151</v>
      </c>
      <c r="B52" s="96"/>
      <c r="C52" s="95" t="s">
        <v>152</v>
      </c>
      <c r="D52" s="22"/>
      <c r="E52" s="22"/>
    </row>
    <row r="53" spans="1:5" ht="13.5" x14ac:dyDescent="0.25">
      <c r="A53" s="95"/>
      <c r="B53" s="96"/>
      <c r="C53" s="100" t="s">
        <v>153</v>
      </c>
      <c r="D53" s="22"/>
      <c r="E53" s="22"/>
    </row>
    <row r="54" spans="1:5" x14ac:dyDescent="0.2">
      <c r="A54" s="84"/>
      <c r="B54" s="85"/>
      <c r="C54" s="84"/>
      <c r="D54" s="84"/>
      <c r="E54" s="86"/>
    </row>
    <row r="55" spans="1:5" ht="18.75" x14ac:dyDescent="0.3">
      <c r="A55" s="101" t="s">
        <v>154</v>
      </c>
      <c r="B55" s="102"/>
      <c r="C55" s="103"/>
      <c r="D55" s="84"/>
      <c r="E55" s="86"/>
    </row>
    <row r="56" spans="1:5" ht="18.75" x14ac:dyDescent="0.3">
      <c r="A56" s="104"/>
      <c r="B56" s="105"/>
      <c r="C56" s="106"/>
      <c r="D56" s="84"/>
      <c r="E56" s="86"/>
    </row>
    <row r="57" spans="1:5" ht="18.75" x14ac:dyDescent="0.3">
      <c r="A57" s="107"/>
      <c r="B57" s="108"/>
      <c r="C57" s="109"/>
      <c r="D57" s="84"/>
      <c r="E57" s="86"/>
    </row>
    <row r="58" spans="1:5" x14ac:dyDescent="0.2">
      <c r="A58" s="89"/>
      <c r="B58" s="110"/>
      <c r="C58" s="89"/>
      <c r="D58" s="84"/>
      <c r="E58" s="86"/>
    </row>
    <row r="59" spans="1:5" ht="13.5" x14ac:dyDescent="0.25">
      <c r="A59" s="111"/>
      <c r="B59" s="85"/>
      <c r="C59" s="84"/>
      <c r="D59" s="84"/>
      <c r="E59" s="86"/>
    </row>
    <row r="60" spans="1:5" ht="15.75" x14ac:dyDescent="0.25">
      <c r="A60" s="87" t="s">
        <v>155</v>
      </c>
      <c r="B60" s="87"/>
      <c r="C60" s="87"/>
      <c r="D60" s="87"/>
      <c r="E60" s="87"/>
    </row>
    <row r="61" spans="1:5" x14ac:dyDescent="0.2">
      <c r="A61" s="84"/>
      <c r="B61" s="85"/>
      <c r="C61" s="84"/>
      <c r="D61" s="84"/>
      <c r="E61" s="86"/>
    </row>
  </sheetData>
  <sheetProtection algorithmName="SHA-512" hashValue="RG2uTJe+eXTy4j1VbIy9fA2ywlzYEI1sRMNlaO8SVVZtq9QoBTaaNC/KJNRqnv4VR2qNYuIHn5uD3sOfJzg+PQ==" saltValue="wdIO6N7q8iysmD39EMcztQ==" spinCount="100000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topLeftCell="A178" zoomScaleNormal="100" workbookViewId="0">
      <selection activeCell="E204" sqref="E204"/>
    </sheetView>
  </sheetViews>
  <sheetFormatPr baseColWidth="10" defaultRowHeight="12.75" x14ac:dyDescent="0.2"/>
  <cols>
    <col min="2" max="2" width="20.5703125" customWidth="1"/>
    <col min="3" max="3" width="13.85546875" customWidth="1"/>
  </cols>
  <sheetData>
    <row r="1" spans="1:15" ht="15" x14ac:dyDescent="0.2">
      <c r="A1" s="280" t="s">
        <v>39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x14ac:dyDescent="0.2">
      <c r="A2" s="6" t="s">
        <v>40</v>
      </c>
      <c r="B2" s="7"/>
      <c r="C2" s="290"/>
      <c r="D2" s="291"/>
      <c r="E2" s="291"/>
      <c r="F2" s="291"/>
      <c r="G2" s="291"/>
      <c r="H2" s="291"/>
      <c r="I2" s="291"/>
      <c r="J2" s="292" t="s">
        <v>428</v>
      </c>
      <c r="K2" s="293"/>
      <c r="L2" s="293"/>
      <c r="M2" s="293"/>
      <c r="N2" s="293"/>
      <c r="O2" s="293"/>
    </row>
    <row r="3" spans="1:15" x14ac:dyDescent="0.2">
      <c r="A3" s="6"/>
      <c r="B3" s="7"/>
      <c r="C3" s="291"/>
      <c r="D3" s="291"/>
      <c r="E3" s="291"/>
      <c r="F3" s="291"/>
      <c r="G3" s="291"/>
      <c r="H3" s="291"/>
      <c r="I3" s="291"/>
      <c r="J3" s="293"/>
      <c r="K3" s="293"/>
      <c r="L3" s="293"/>
      <c r="M3" s="293"/>
      <c r="N3" s="293"/>
      <c r="O3" s="293"/>
    </row>
    <row r="4" spans="1:15" ht="13.5" thickBot="1" x14ac:dyDescent="0.25">
      <c r="A4" s="6"/>
      <c r="B4" s="7"/>
      <c r="C4" s="7"/>
      <c r="D4" s="7"/>
      <c r="E4" s="7"/>
      <c r="F4" s="7"/>
      <c r="G4" s="8"/>
      <c r="H4" s="7"/>
      <c r="I4" s="8"/>
      <c r="J4" s="8"/>
      <c r="K4" s="8"/>
      <c r="L4" s="9"/>
      <c r="M4" s="8"/>
      <c r="N4" s="8"/>
      <c r="O4" s="10"/>
    </row>
    <row r="5" spans="1:15" x14ac:dyDescent="0.2">
      <c r="A5" s="281" t="s">
        <v>16</v>
      </c>
      <c r="B5" s="283" t="s">
        <v>17</v>
      </c>
      <c r="C5" s="285" t="s">
        <v>18</v>
      </c>
      <c r="D5" s="287" t="s">
        <v>15</v>
      </c>
      <c r="E5" s="288"/>
      <c r="F5" s="289"/>
      <c r="G5" s="285" t="s">
        <v>41</v>
      </c>
      <c r="H5" s="287" t="s">
        <v>34</v>
      </c>
      <c r="I5" s="288"/>
      <c r="J5" s="288"/>
      <c r="K5" s="288"/>
      <c r="L5" s="288"/>
      <c r="M5" s="289"/>
      <c r="N5" s="287" t="s">
        <v>35</v>
      </c>
      <c r="O5" s="289"/>
    </row>
    <row r="6" spans="1:15" ht="137.25" thickBot="1" x14ac:dyDescent="0.25">
      <c r="A6" s="282"/>
      <c r="B6" s="284"/>
      <c r="C6" s="286"/>
      <c r="D6" s="116" t="s">
        <v>19</v>
      </c>
      <c r="E6" s="117" t="s">
        <v>20</v>
      </c>
      <c r="F6" s="118" t="s">
        <v>21</v>
      </c>
      <c r="G6" s="286"/>
      <c r="H6" s="116" t="s">
        <v>42</v>
      </c>
      <c r="I6" s="117" t="s">
        <v>36</v>
      </c>
      <c r="J6" s="117" t="s">
        <v>43</v>
      </c>
      <c r="K6" s="117" t="s">
        <v>37</v>
      </c>
      <c r="L6" s="117" t="s">
        <v>38</v>
      </c>
      <c r="M6" s="118" t="s">
        <v>44</v>
      </c>
      <c r="N6" s="116" t="s">
        <v>45</v>
      </c>
      <c r="O6" s="118" t="s">
        <v>46</v>
      </c>
    </row>
    <row r="7" spans="1:15" ht="13.5" thickBot="1" x14ac:dyDescent="0.25">
      <c r="A7" s="11" t="s">
        <v>2</v>
      </c>
      <c r="B7" s="12"/>
      <c r="C7" s="13"/>
      <c r="D7" s="14"/>
      <c r="E7" s="14"/>
      <c r="F7" s="14"/>
      <c r="G7" s="15"/>
      <c r="H7" s="16"/>
      <c r="I7" s="15"/>
      <c r="J7" s="15"/>
      <c r="K7" s="15"/>
      <c r="L7" s="15"/>
      <c r="M7" s="15"/>
      <c r="N7" s="15"/>
      <c r="O7" s="17"/>
    </row>
    <row r="8" spans="1:15" x14ac:dyDescent="0.2">
      <c r="A8" s="147" t="s">
        <v>156</v>
      </c>
      <c r="B8" s="148" t="s">
        <v>24</v>
      </c>
      <c r="C8" s="149" t="s">
        <v>0</v>
      </c>
      <c r="D8" s="150"/>
      <c r="E8" s="151"/>
      <c r="F8" s="152"/>
      <c r="G8" s="153">
        <v>62.92</v>
      </c>
      <c r="H8" s="154">
        <v>0</v>
      </c>
      <c r="I8" s="119"/>
      <c r="J8" s="120"/>
      <c r="K8" s="121"/>
      <c r="L8" s="121"/>
      <c r="M8" s="122"/>
      <c r="N8" s="271"/>
      <c r="O8" s="123"/>
    </row>
    <row r="9" spans="1:15" x14ac:dyDescent="0.2">
      <c r="A9" s="155" t="s">
        <v>157</v>
      </c>
      <c r="B9" s="156" t="s">
        <v>158</v>
      </c>
      <c r="C9" s="157" t="s">
        <v>0</v>
      </c>
      <c r="D9" s="158"/>
      <c r="E9" s="159"/>
      <c r="F9" s="160"/>
      <c r="G9" s="161">
        <v>44.39</v>
      </c>
      <c r="H9" s="154">
        <v>0</v>
      </c>
      <c r="I9" s="119"/>
      <c r="J9" s="120"/>
      <c r="K9" s="121"/>
      <c r="L9" s="121"/>
      <c r="M9" s="122"/>
      <c r="N9" s="271"/>
      <c r="O9" s="123"/>
    </row>
    <row r="10" spans="1:15" x14ac:dyDescent="0.2">
      <c r="A10" s="155" t="s">
        <v>159</v>
      </c>
      <c r="B10" s="156" t="s">
        <v>25</v>
      </c>
      <c r="C10" s="157" t="s">
        <v>0</v>
      </c>
      <c r="D10" s="158"/>
      <c r="E10" s="159"/>
      <c r="F10" s="160"/>
      <c r="G10" s="161">
        <v>8.86</v>
      </c>
      <c r="H10" s="154">
        <v>0</v>
      </c>
      <c r="I10" s="119"/>
      <c r="J10" s="120"/>
      <c r="K10" s="121"/>
      <c r="L10" s="121"/>
      <c r="M10" s="122"/>
      <c r="N10" s="271"/>
      <c r="O10" s="123"/>
    </row>
    <row r="11" spans="1:15" x14ac:dyDescent="0.2">
      <c r="A11" s="155" t="s">
        <v>160</v>
      </c>
      <c r="B11" s="156" t="s">
        <v>161</v>
      </c>
      <c r="C11" s="157" t="s">
        <v>0</v>
      </c>
      <c r="D11" s="158"/>
      <c r="E11" s="159"/>
      <c r="F11" s="160"/>
      <c r="G11" s="161">
        <v>26.53</v>
      </c>
      <c r="H11" s="154">
        <v>0</v>
      </c>
      <c r="I11" s="119"/>
      <c r="J11" s="120"/>
      <c r="K11" s="121"/>
      <c r="L11" s="121"/>
      <c r="M11" s="122"/>
      <c r="N11" s="271"/>
      <c r="O11" s="123"/>
    </row>
    <row r="12" spans="1:15" x14ac:dyDescent="0.2">
      <c r="A12" s="155" t="s">
        <v>176</v>
      </c>
      <c r="B12" s="156" t="s">
        <v>177</v>
      </c>
      <c r="C12" s="157" t="s">
        <v>0</v>
      </c>
      <c r="D12" s="158"/>
      <c r="E12" s="159"/>
      <c r="F12" s="160"/>
      <c r="G12" s="161">
        <v>4.6100000000000003</v>
      </c>
      <c r="H12" s="154">
        <v>0</v>
      </c>
      <c r="I12" s="119"/>
      <c r="J12" s="120"/>
      <c r="K12" s="121"/>
      <c r="L12" s="121"/>
      <c r="M12" s="122"/>
      <c r="N12" s="271"/>
      <c r="O12" s="123"/>
    </row>
    <row r="13" spans="1:15" x14ac:dyDescent="0.2">
      <c r="A13" s="155" t="s">
        <v>162</v>
      </c>
      <c r="B13" s="156" t="s">
        <v>163</v>
      </c>
      <c r="C13" s="157" t="s">
        <v>0</v>
      </c>
      <c r="D13" s="158"/>
      <c r="E13" s="159"/>
      <c r="F13" s="160"/>
      <c r="G13" s="161">
        <v>27.67</v>
      </c>
      <c r="H13" s="154">
        <v>0</v>
      </c>
      <c r="I13" s="119"/>
      <c r="J13" s="120"/>
      <c r="K13" s="121"/>
      <c r="L13" s="121"/>
      <c r="M13" s="122"/>
      <c r="N13" s="271"/>
      <c r="O13" s="123"/>
    </row>
    <row r="14" spans="1:15" x14ac:dyDescent="0.2">
      <c r="A14" s="155" t="s">
        <v>164</v>
      </c>
      <c r="B14" s="156" t="s">
        <v>1</v>
      </c>
      <c r="C14" s="157" t="s">
        <v>0</v>
      </c>
      <c r="D14" s="158"/>
      <c r="E14" s="159"/>
      <c r="F14" s="160"/>
      <c r="G14" s="161">
        <v>13.46</v>
      </c>
      <c r="H14" s="154">
        <v>0</v>
      </c>
      <c r="I14" s="119"/>
      <c r="J14" s="120"/>
      <c r="K14" s="121"/>
      <c r="L14" s="121"/>
      <c r="M14" s="122"/>
      <c r="N14" s="271"/>
      <c r="O14" s="123"/>
    </row>
    <row r="15" spans="1:15" x14ac:dyDescent="0.2">
      <c r="A15" s="155" t="s">
        <v>165</v>
      </c>
      <c r="B15" s="156" t="s">
        <v>1</v>
      </c>
      <c r="C15" s="157" t="s">
        <v>0</v>
      </c>
      <c r="D15" s="158"/>
      <c r="E15" s="159"/>
      <c r="F15" s="160"/>
      <c r="G15" s="161">
        <v>27.1</v>
      </c>
      <c r="H15" s="154">
        <v>0</v>
      </c>
      <c r="I15" s="119"/>
      <c r="J15" s="120"/>
      <c r="K15" s="121"/>
      <c r="L15" s="121"/>
      <c r="M15" s="122"/>
      <c r="N15" s="271"/>
      <c r="O15" s="123"/>
    </row>
    <row r="16" spans="1:15" x14ac:dyDescent="0.2">
      <c r="A16" s="162" t="s">
        <v>166</v>
      </c>
      <c r="B16" s="163" t="s">
        <v>3</v>
      </c>
      <c r="C16" s="164" t="s">
        <v>0</v>
      </c>
      <c r="D16" s="165"/>
      <c r="E16" s="166"/>
      <c r="F16" s="167"/>
      <c r="G16" s="168">
        <v>21.61</v>
      </c>
      <c r="H16" s="169">
        <v>1</v>
      </c>
      <c r="I16" s="80">
        <f t="shared" ref="I16" si="0">190/12/5*H16</f>
        <v>3.166666666666667</v>
      </c>
      <c r="J16" s="21">
        <f t="shared" ref="J16" si="1">G16*I16</f>
        <v>68.431666666666672</v>
      </c>
      <c r="K16" s="22"/>
      <c r="L16" s="22"/>
      <c r="M16" s="23" t="e">
        <f t="shared" ref="M16" si="2">J16/K16*L16</f>
        <v>#DIV/0!</v>
      </c>
      <c r="N16" s="168">
        <v>21.61</v>
      </c>
      <c r="O16" s="24"/>
    </row>
    <row r="17" spans="1:15" x14ac:dyDescent="0.2">
      <c r="A17" s="155" t="s">
        <v>167</v>
      </c>
      <c r="B17" s="156" t="s">
        <v>168</v>
      </c>
      <c r="C17" s="157" t="s">
        <v>0</v>
      </c>
      <c r="D17" s="158"/>
      <c r="E17" s="159"/>
      <c r="F17" s="160"/>
      <c r="G17" s="170">
        <v>28.11</v>
      </c>
      <c r="H17" s="154">
        <v>0</v>
      </c>
      <c r="I17" s="119"/>
      <c r="J17" s="120"/>
      <c r="K17" s="121"/>
      <c r="L17" s="121"/>
      <c r="M17" s="122"/>
      <c r="N17" s="271"/>
      <c r="O17" s="123"/>
    </row>
    <row r="18" spans="1:15" x14ac:dyDescent="0.2">
      <c r="A18" s="155" t="s">
        <v>169</v>
      </c>
      <c r="B18" s="156" t="s">
        <v>1</v>
      </c>
      <c r="C18" s="157" t="s">
        <v>0</v>
      </c>
      <c r="D18" s="158"/>
      <c r="E18" s="159"/>
      <c r="F18" s="160"/>
      <c r="G18" s="170">
        <f>9.87+7.83</f>
        <v>17.7</v>
      </c>
      <c r="H18" s="154">
        <v>0</v>
      </c>
      <c r="I18" s="119"/>
      <c r="J18" s="120"/>
      <c r="K18" s="121"/>
      <c r="L18" s="121"/>
      <c r="M18" s="122"/>
      <c r="N18" s="271"/>
      <c r="O18" s="123"/>
    </row>
    <row r="19" spans="1:15" x14ac:dyDescent="0.2">
      <c r="A19" s="155" t="s">
        <v>170</v>
      </c>
      <c r="B19" s="156" t="s">
        <v>171</v>
      </c>
      <c r="C19" s="157" t="s">
        <v>0</v>
      </c>
      <c r="D19" s="158"/>
      <c r="E19" s="159"/>
      <c r="F19" s="160"/>
      <c r="G19" s="170">
        <v>14.98</v>
      </c>
      <c r="H19" s="154">
        <v>0</v>
      </c>
      <c r="I19" s="119"/>
      <c r="J19" s="120"/>
      <c r="K19" s="121"/>
      <c r="L19" s="121"/>
      <c r="M19" s="122"/>
      <c r="N19" s="271"/>
      <c r="O19" s="123"/>
    </row>
    <row r="20" spans="1:15" x14ac:dyDescent="0.2">
      <c r="A20" s="155" t="s">
        <v>172</v>
      </c>
      <c r="B20" s="156" t="s">
        <v>173</v>
      </c>
      <c r="C20" s="157" t="s">
        <v>0</v>
      </c>
      <c r="D20" s="158"/>
      <c r="E20" s="159"/>
      <c r="F20" s="160"/>
      <c r="G20" s="171">
        <v>9.65</v>
      </c>
      <c r="H20" s="154">
        <v>0</v>
      </c>
      <c r="I20" s="119"/>
      <c r="J20" s="120"/>
      <c r="K20" s="121"/>
      <c r="L20" s="121"/>
      <c r="M20" s="122"/>
      <c r="N20" s="271"/>
      <c r="O20" s="123"/>
    </row>
    <row r="21" spans="1:15" x14ac:dyDescent="0.2">
      <c r="A21" s="162" t="s">
        <v>174</v>
      </c>
      <c r="B21" s="163" t="s">
        <v>10</v>
      </c>
      <c r="C21" s="164" t="s">
        <v>0</v>
      </c>
      <c r="D21" s="165"/>
      <c r="E21" s="166"/>
      <c r="F21" s="167"/>
      <c r="G21" s="168">
        <v>30.43</v>
      </c>
      <c r="H21" s="169">
        <v>1</v>
      </c>
      <c r="I21" s="80">
        <f t="shared" ref="I21" si="3">190/12/5*H21</f>
        <v>3.166666666666667</v>
      </c>
      <c r="J21" s="21">
        <f t="shared" ref="J21" si="4">G21*I21</f>
        <v>96.361666666666679</v>
      </c>
      <c r="K21" s="22"/>
      <c r="L21" s="22"/>
      <c r="M21" s="23" t="e">
        <f t="shared" ref="M21" si="5">J21/K21*L21</f>
        <v>#DIV/0!</v>
      </c>
      <c r="N21" s="168">
        <v>30.43</v>
      </c>
      <c r="O21" s="24"/>
    </row>
    <row r="22" spans="1:15" ht="13.5" thickBot="1" x14ac:dyDescent="0.25">
      <c r="A22" s="172" t="s">
        <v>175</v>
      </c>
      <c r="B22" s="173" t="s">
        <v>173</v>
      </c>
      <c r="C22" s="174" t="s">
        <v>185</v>
      </c>
      <c r="D22" s="175"/>
      <c r="E22" s="176"/>
      <c r="F22" s="177"/>
      <c r="G22" s="178">
        <v>7.23</v>
      </c>
      <c r="H22" s="154">
        <v>0</v>
      </c>
      <c r="I22" s="119"/>
      <c r="J22" s="120"/>
      <c r="K22" s="121"/>
      <c r="L22" s="121"/>
      <c r="M22" s="122"/>
      <c r="N22" s="271"/>
      <c r="O22" s="123"/>
    </row>
    <row r="23" spans="1:15" ht="13.5" thickBot="1" x14ac:dyDescent="0.25">
      <c r="A23" s="25" t="s">
        <v>4</v>
      </c>
      <c r="B23" s="25"/>
      <c r="C23" s="25"/>
      <c r="D23" s="115"/>
      <c r="E23" s="115"/>
      <c r="F23" s="115"/>
      <c r="G23" s="25"/>
      <c r="H23" s="115"/>
      <c r="I23" s="26"/>
      <c r="J23" s="26"/>
      <c r="K23" s="26"/>
      <c r="L23" s="26"/>
      <c r="M23" s="26"/>
      <c r="N23" s="26"/>
      <c r="O23" s="26"/>
    </row>
    <row r="24" spans="1:15" x14ac:dyDescent="0.2">
      <c r="A24" s="147" t="s">
        <v>178</v>
      </c>
      <c r="B24" s="148" t="s">
        <v>179</v>
      </c>
      <c r="C24" s="179" t="s">
        <v>0</v>
      </c>
      <c r="D24" s="150"/>
      <c r="E24" s="151"/>
      <c r="F24" s="152"/>
      <c r="G24" s="180">
        <v>29.25</v>
      </c>
      <c r="H24" s="181">
        <v>0</v>
      </c>
      <c r="I24" s="124"/>
      <c r="J24" s="125"/>
      <c r="K24" s="126"/>
      <c r="L24" s="126"/>
      <c r="M24" s="127"/>
      <c r="N24" s="278"/>
      <c r="O24" s="128"/>
    </row>
    <row r="25" spans="1:15" x14ac:dyDescent="0.2">
      <c r="A25" s="155" t="s">
        <v>181</v>
      </c>
      <c r="B25" s="156" t="s">
        <v>179</v>
      </c>
      <c r="C25" s="182" t="s">
        <v>0</v>
      </c>
      <c r="D25" s="158"/>
      <c r="E25" s="159"/>
      <c r="F25" s="160"/>
      <c r="G25" s="183">
        <v>41.71</v>
      </c>
      <c r="H25" s="184">
        <v>0</v>
      </c>
      <c r="I25" s="129"/>
      <c r="J25" s="120"/>
      <c r="K25" s="121"/>
      <c r="L25" s="121"/>
      <c r="M25" s="122"/>
      <c r="N25" s="279"/>
      <c r="O25" s="123"/>
    </row>
    <row r="26" spans="1:15" x14ac:dyDescent="0.2">
      <c r="A26" s="185" t="s">
        <v>180</v>
      </c>
      <c r="B26" s="186" t="s">
        <v>184</v>
      </c>
      <c r="C26" s="187" t="s">
        <v>0</v>
      </c>
      <c r="D26" s="188"/>
      <c r="E26" s="189"/>
      <c r="F26" s="190"/>
      <c r="G26" s="191">
        <v>18.989999999999998</v>
      </c>
      <c r="H26" s="190">
        <v>0</v>
      </c>
      <c r="I26" s="129"/>
      <c r="J26" s="120"/>
      <c r="K26" s="121"/>
      <c r="L26" s="121"/>
      <c r="M26" s="122"/>
      <c r="N26" s="279"/>
      <c r="O26" s="123"/>
    </row>
    <row r="27" spans="1:15" x14ac:dyDescent="0.2">
      <c r="A27" s="185" t="s">
        <v>182</v>
      </c>
      <c r="B27" s="186" t="s">
        <v>183</v>
      </c>
      <c r="C27" s="187" t="s">
        <v>0</v>
      </c>
      <c r="D27" s="188"/>
      <c r="E27" s="189"/>
      <c r="F27" s="190"/>
      <c r="G27" s="191">
        <v>3.13</v>
      </c>
      <c r="H27" s="190">
        <v>0</v>
      </c>
      <c r="I27" s="129"/>
      <c r="J27" s="120"/>
      <c r="K27" s="121"/>
      <c r="L27" s="121"/>
      <c r="M27" s="122"/>
      <c r="N27" s="279"/>
      <c r="O27" s="123"/>
    </row>
    <row r="28" spans="1:15" x14ac:dyDescent="0.2">
      <c r="A28" s="192" t="s">
        <v>186</v>
      </c>
      <c r="B28" s="163" t="s">
        <v>187</v>
      </c>
      <c r="C28" s="193" t="s">
        <v>0</v>
      </c>
      <c r="D28" s="165">
        <v>1</v>
      </c>
      <c r="E28" s="166">
        <v>2</v>
      </c>
      <c r="F28" s="167" t="s">
        <v>22</v>
      </c>
      <c r="G28" s="194">
        <v>7.84</v>
      </c>
      <c r="H28" s="167">
        <v>5</v>
      </c>
      <c r="I28" s="38">
        <f t="shared" ref="I28:I72" si="6">190/12/5*H28</f>
        <v>15.833333333333336</v>
      </c>
      <c r="J28" s="21">
        <f t="shared" ref="J28:J72" si="7">G28*I28</f>
        <v>124.13333333333335</v>
      </c>
      <c r="K28" s="22"/>
      <c r="L28" s="22"/>
      <c r="M28" s="23" t="e">
        <f t="shared" ref="M28:M72" si="8">J28/K28*L28</f>
        <v>#DIV/0!</v>
      </c>
      <c r="N28" s="194">
        <v>7.84</v>
      </c>
      <c r="O28" s="24"/>
    </row>
    <row r="29" spans="1:15" x14ac:dyDescent="0.2">
      <c r="A29" s="185" t="s">
        <v>188</v>
      </c>
      <c r="B29" s="186" t="s">
        <v>190</v>
      </c>
      <c r="C29" s="187" t="s">
        <v>189</v>
      </c>
      <c r="D29" s="188"/>
      <c r="E29" s="189"/>
      <c r="F29" s="190"/>
      <c r="G29" s="191">
        <v>8.0399999999999991</v>
      </c>
      <c r="H29" s="190"/>
      <c r="I29" s="129"/>
      <c r="J29" s="120"/>
      <c r="K29" s="121"/>
      <c r="L29" s="121"/>
      <c r="M29" s="122"/>
      <c r="N29" s="191"/>
      <c r="O29" s="123"/>
    </row>
    <row r="30" spans="1:15" x14ac:dyDescent="0.2">
      <c r="A30" s="192" t="s">
        <v>192</v>
      </c>
      <c r="B30" s="163" t="s">
        <v>3</v>
      </c>
      <c r="C30" s="193" t="s">
        <v>0</v>
      </c>
      <c r="D30" s="165"/>
      <c r="E30" s="166"/>
      <c r="F30" s="167"/>
      <c r="G30" s="194">
        <v>26.39</v>
      </c>
      <c r="H30" s="167">
        <v>5</v>
      </c>
      <c r="I30" s="38">
        <f t="shared" si="6"/>
        <v>15.833333333333336</v>
      </c>
      <c r="J30" s="21">
        <f t="shared" si="7"/>
        <v>417.84166666666675</v>
      </c>
      <c r="K30" s="22"/>
      <c r="L30" s="22"/>
      <c r="M30" s="23" t="e">
        <f t="shared" si="8"/>
        <v>#DIV/0!</v>
      </c>
      <c r="N30" s="194">
        <v>26.39</v>
      </c>
      <c r="O30" s="24"/>
    </row>
    <row r="31" spans="1:15" x14ac:dyDescent="0.2">
      <c r="A31" s="192" t="s">
        <v>193</v>
      </c>
      <c r="B31" s="163" t="s">
        <v>10</v>
      </c>
      <c r="C31" s="193" t="s">
        <v>0</v>
      </c>
      <c r="D31" s="165"/>
      <c r="E31" s="166"/>
      <c r="F31" s="167"/>
      <c r="G31" s="194">
        <v>16.3</v>
      </c>
      <c r="H31" s="167">
        <v>5</v>
      </c>
      <c r="I31" s="38">
        <f t="shared" si="6"/>
        <v>15.833333333333336</v>
      </c>
      <c r="J31" s="21">
        <f t="shared" si="7"/>
        <v>258.08333333333337</v>
      </c>
      <c r="K31" s="22"/>
      <c r="L31" s="22"/>
      <c r="M31" s="23" t="e">
        <f t="shared" si="8"/>
        <v>#DIV/0!</v>
      </c>
      <c r="N31" s="194">
        <v>16.3</v>
      </c>
      <c r="O31" s="24"/>
    </row>
    <row r="32" spans="1:15" x14ac:dyDescent="0.2">
      <c r="A32" s="192" t="s">
        <v>194</v>
      </c>
      <c r="B32" s="163" t="s">
        <v>3</v>
      </c>
      <c r="C32" s="193" t="s">
        <v>0</v>
      </c>
      <c r="D32" s="165"/>
      <c r="E32" s="166"/>
      <c r="F32" s="167"/>
      <c r="G32" s="194">
        <v>32.25</v>
      </c>
      <c r="H32" s="167">
        <v>5</v>
      </c>
      <c r="I32" s="38">
        <f t="shared" si="6"/>
        <v>15.833333333333336</v>
      </c>
      <c r="J32" s="21">
        <f t="shared" si="7"/>
        <v>510.62500000000006</v>
      </c>
      <c r="K32" s="22"/>
      <c r="L32" s="22"/>
      <c r="M32" s="23" t="e">
        <f t="shared" si="8"/>
        <v>#DIV/0!</v>
      </c>
      <c r="N32" s="194">
        <v>32.25</v>
      </c>
      <c r="O32" s="24"/>
    </row>
    <row r="33" spans="1:15" x14ac:dyDescent="0.2">
      <c r="A33" s="185" t="s">
        <v>195</v>
      </c>
      <c r="B33" s="186" t="s">
        <v>191</v>
      </c>
      <c r="C33" s="187" t="s">
        <v>0</v>
      </c>
      <c r="D33" s="188"/>
      <c r="E33" s="189"/>
      <c r="F33" s="190"/>
      <c r="G33" s="191">
        <v>55.92</v>
      </c>
      <c r="H33" s="190">
        <v>0</v>
      </c>
      <c r="I33" s="129"/>
      <c r="J33" s="120"/>
      <c r="K33" s="121"/>
      <c r="L33" s="121"/>
      <c r="M33" s="122"/>
      <c r="N33" s="191"/>
      <c r="O33" s="123"/>
    </row>
    <row r="34" spans="1:15" x14ac:dyDescent="0.2">
      <c r="A34" s="185" t="s">
        <v>230</v>
      </c>
      <c r="B34" s="186" t="s">
        <v>231</v>
      </c>
      <c r="C34" s="187" t="s">
        <v>189</v>
      </c>
      <c r="D34" s="188"/>
      <c r="E34" s="189"/>
      <c r="F34" s="190"/>
      <c r="G34" s="191">
        <v>6.2</v>
      </c>
      <c r="H34" s="190">
        <v>0</v>
      </c>
      <c r="I34" s="129"/>
      <c r="J34" s="120"/>
      <c r="K34" s="121"/>
      <c r="L34" s="121"/>
      <c r="M34" s="122"/>
      <c r="N34" s="191"/>
      <c r="O34" s="123"/>
    </row>
    <row r="35" spans="1:15" x14ac:dyDescent="0.2">
      <c r="A35" s="185" t="s">
        <v>196</v>
      </c>
      <c r="B35" s="186" t="s">
        <v>197</v>
      </c>
      <c r="C35" s="187" t="s">
        <v>0</v>
      </c>
      <c r="D35" s="188"/>
      <c r="E35" s="189"/>
      <c r="F35" s="190"/>
      <c r="G35" s="191">
        <v>21.08</v>
      </c>
      <c r="H35" s="190">
        <v>0</v>
      </c>
      <c r="I35" s="129"/>
      <c r="J35" s="120"/>
      <c r="K35" s="121"/>
      <c r="L35" s="121"/>
      <c r="M35" s="122"/>
      <c r="N35" s="191"/>
      <c r="O35" s="123"/>
    </row>
    <row r="36" spans="1:15" x14ac:dyDescent="0.2">
      <c r="A36" s="192" t="s">
        <v>198</v>
      </c>
      <c r="B36" s="163" t="s">
        <v>199</v>
      </c>
      <c r="C36" s="193" t="s">
        <v>200</v>
      </c>
      <c r="D36" s="165"/>
      <c r="E36" s="166"/>
      <c r="F36" s="167"/>
      <c r="G36" s="195">
        <v>13.17</v>
      </c>
      <c r="H36" s="167">
        <v>5</v>
      </c>
      <c r="I36" s="38">
        <f t="shared" si="6"/>
        <v>15.833333333333336</v>
      </c>
      <c r="J36" s="21">
        <f t="shared" si="7"/>
        <v>208.52500000000003</v>
      </c>
      <c r="K36" s="22"/>
      <c r="L36" s="22"/>
      <c r="M36" s="23" t="e">
        <f t="shared" si="8"/>
        <v>#DIV/0!</v>
      </c>
      <c r="N36" s="195">
        <v>13.17</v>
      </c>
      <c r="O36" s="24"/>
    </row>
    <row r="37" spans="1:15" x14ac:dyDescent="0.2">
      <c r="A37" s="185" t="s">
        <v>201</v>
      </c>
      <c r="B37" s="186" t="s">
        <v>206</v>
      </c>
      <c r="C37" s="187" t="s">
        <v>0</v>
      </c>
      <c r="D37" s="188"/>
      <c r="E37" s="189"/>
      <c r="F37" s="190"/>
      <c r="G37" s="196">
        <v>20.16</v>
      </c>
      <c r="H37" s="190">
        <v>0</v>
      </c>
      <c r="I37" s="129"/>
      <c r="J37" s="120"/>
      <c r="K37" s="121"/>
      <c r="L37" s="121"/>
      <c r="M37" s="122"/>
      <c r="N37" s="196"/>
      <c r="O37" s="123"/>
    </row>
    <row r="38" spans="1:15" x14ac:dyDescent="0.2">
      <c r="A38" s="185" t="s">
        <v>202</v>
      </c>
      <c r="B38" s="186" t="s">
        <v>203</v>
      </c>
      <c r="C38" s="187" t="s">
        <v>0</v>
      </c>
      <c r="D38" s="188"/>
      <c r="E38" s="189"/>
      <c r="F38" s="190"/>
      <c r="G38" s="191">
        <v>62.01</v>
      </c>
      <c r="H38" s="190">
        <v>0</v>
      </c>
      <c r="I38" s="129"/>
      <c r="J38" s="120"/>
      <c r="K38" s="121"/>
      <c r="L38" s="121"/>
      <c r="M38" s="122"/>
      <c r="N38" s="191"/>
      <c r="O38" s="123"/>
    </row>
    <row r="39" spans="1:15" x14ac:dyDescent="0.2">
      <c r="A39" s="185" t="s">
        <v>204</v>
      </c>
      <c r="B39" s="186" t="s">
        <v>205</v>
      </c>
      <c r="C39" s="187" t="s">
        <v>0</v>
      </c>
      <c r="D39" s="188"/>
      <c r="E39" s="189"/>
      <c r="F39" s="190"/>
      <c r="G39" s="191">
        <v>8.84</v>
      </c>
      <c r="H39" s="190">
        <v>0</v>
      </c>
      <c r="I39" s="129"/>
      <c r="J39" s="120"/>
      <c r="K39" s="121"/>
      <c r="L39" s="121"/>
      <c r="M39" s="122"/>
      <c r="N39" s="191"/>
      <c r="O39" s="123"/>
    </row>
    <row r="40" spans="1:15" x14ac:dyDescent="0.2">
      <c r="A40" s="192" t="s">
        <v>207</v>
      </c>
      <c r="B40" s="163" t="s">
        <v>208</v>
      </c>
      <c r="C40" s="193" t="s">
        <v>0</v>
      </c>
      <c r="D40" s="165"/>
      <c r="E40" s="166"/>
      <c r="F40" s="167"/>
      <c r="G40" s="194">
        <v>10.71</v>
      </c>
      <c r="H40" s="167">
        <v>5</v>
      </c>
      <c r="I40" s="38">
        <f t="shared" si="6"/>
        <v>15.833333333333336</v>
      </c>
      <c r="J40" s="21">
        <f t="shared" si="7"/>
        <v>169.57500000000005</v>
      </c>
      <c r="K40" s="22"/>
      <c r="L40" s="22"/>
      <c r="M40" s="23" t="e">
        <f t="shared" si="8"/>
        <v>#DIV/0!</v>
      </c>
      <c r="N40" s="194">
        <v>10.71</v>
      </c>
      <c r="O40" s="24"/>
    </row>
    <row r="41" spans="1:15" x14ac:dyDescent="0.2">
      <c r="A41" s="192" t="s">
        <v>209</v>
      </c>
      <c r="B41" s="163" t="s">
        <v>210</v>
      </c>
      <c r="C41" s="193" t="s">
        <v>0</v>
      </c>
      <c r="D41" s="165">
        <v>4</v>
      </c>
      <c r="E41" s="166"/>
      <c r="F41" s="167" t="s">
        <v>22</v>
      </c>
      <c r="G41" s="194">
        <v>11.57</v>
      </c>
      <c r="H41" s="167">
        <v>5</v>
      </c>
      <c r="I41" s="38">
        <f t="shared" si="6"/>
        <v>15.833333333333336</v>
      </c>
      <c r="J41" s="21">
        <f t="shared" si="7"/>
        <v>183.19166666666669</v>
      </c>
      <c r="K41" s="22"/>
      <c r="L41" s="22"/>
      <c r="M41" s="23" t="e">
        <f t="shared" si="8"/>
        <v>#DIV/0!</v>
      </c>
      <c r="N41" s="194">
        <v>11.57</v>
      </c>
      <c r="O41" s="24"/>
    </row>
    <row r="42" spans="1:15" x14ac:dyDescent="0.2">
      <c r="A42" s="192" t="s">
        <v>211</v>
      </c>
      <c r="B42" s="163" t="s">
        <v>212</v>
      </c>
      <c r="C42" s="193" t="s">
        <v>0</v>
      </c>
      <c r="D42" s="165">
        <v>1</v>
      </c>
      <c r="E42" s="166"/>
      <c r="F42" s="167" t="s">
        <v>22</v>
      </c>
      <c r="G42" s="194">
        <v>6.61</v>
      </c>
      <c r="H42" s="167">
        <v>5</v>
      </c>
      <c r="I42" s="38">
        <f t="shared" si="6"/>
        <v>15.833333333333336</v>
      </c>
      <c r="J42" s="21">
        <f t="shared" si="7"/>
        <v>104.65833333333336</v>
      </c>
      <c r="K42" s="22"/>
      <c r="L42" s="22"/>
      <c r="M42" s="23" t="e">
        <f t="shared" si="8"/>
        <v>#DIV/0!</v>
      </c>
      <c r="N42" s="194">
        <v>6.61</v>
      </c>
      <c r="O42" s="24"/>
    </row>
    <row r="43" spans="1:15" x14ac:dyDescent="0.2">
      <c r="A43" s="192" t="s">
        <v>213</v>
      </c>
      <c r="B43" s="163" t="s">
        <v>214</v>
      </c>
      <c r="C43" s="193" t="s">
        <v>0</v>
      </c>
      <c r="D43" s="165"/>
      <c r="E43" s="166">
        <v>5</v>
      </c>
      <c r="F43" s="167" t="s">
        <v>22</v>
      </c>
      <c r="G43" s="194">
        <v>12.11</v>
      </c>
      <c r="H43" s="167">
        <v>5</v>
      </c>
      <c r="I43" s="38">
        <f t="shared" si="6"/>
        <v>15.833333333333336</v>
      </c>
      <c r="J43" s="21">
        <f t="shared" si="7"/>
        <v>191.74166666666667</v>
      </c>
      <c r="K43" s="22"/>
      <c r="L43" s="22"/>
      <c r="M43" s="23" t="e">
        <f t="shared" si="8"/>
        <v>#DIV/0!</v>
      </c>
      <c r="N43" s="194">
        <v>12.11</v>
      </c>
      <c r="O43" s="24"/>
    </row>
    <row r="44" spans="1:15" x14ac:dyDescent="0.2">
      <c r="A44" s="192" t="s">
        <v>215</v>
      </c>
      <c r="B44" s="197" t="s">
        <v>216</v>
      </c>
      <c r="C44" s="198" t="s">
        <v>0</v>
      </c>
      <c r="D44" s="165"/>
      <c r="E44" s="166">
        <v>3</v>
      </c>
      <c r="F44" s="167" t="s">
        <v>22</v>
      </c>
      <c r="G44" s="199">
        <v>11.57</v>
      </c>
      <c r="H44" s="167">
        <v>5</v>
      </c>
      <c r="I44" s="38">
        <f t="shared" si="6"/>
        <v>15.833333333333336</v>
      </c>
      <c r="J44" s="21">
        <f t="shared" si="7"/>
        <v>183.19166666666669</v>
      </c>
      <c r="K44" s="22"/>
      <c r="L44" s="22"/>
      <c r="M44" s="23" t="e">
        <f t="shared" si="8"/>
        <v>#DIV/0!</v>
      </c>
      <c r="N44" s="199">
        <v>11.57</v>
      </c>
      <c r="O44" s="24"/>
    </row>
    <row r="45" spans="1:15" x14ac:dyDescent="0.2">
      <c r="A45" s="192" t="s">
        <v>217</v>
      </c>
      <c r="B45" s="197" t="s">
        <v>218</v>
      </c>
      <c r="C45" s="198" t="s">
        <v>0</v>
      </c>
      <c r="D45" s="165">
        <v>1</v>
      </c>
      <c r="E45" s="166"/>
      <c r="F45" s="167" t="s">
        <v>22</v>
      </c>
      <c r="G45" s="199">
        <v>6.49</v>
      </c>
      <c r="H45" s="167">
        <v>5</v>
      </c>
      <c r="I45" s="38">
        <f t="shared" si="6"/>
        <v>15.833333333333336</v>
      </c>
      <c r="J45" s="21">
        <f t="shared" si="7"/>
        <v>102.75833333333335</v>
      </c>
      <c r="K45" s="22"/>
      <c r="L45" s="22"/>
      <c r="M45" s="23" t="e">
        <f t="shared" si="8"/>
        <v>#DIV/0!</v>
      </c>
      <c r="N45" s="199">
        <v>6.49</v>
      </c>
      <c r="O45" s="24"/>
    </row>
    <row r="46" spans="1:15" x14ac:dyDescent="0.2">
      <c r="A46" s="192" t="s">
        <v>219</v>
      </c>
      <c r="B46" s="197" t="s">
        <v>220</v>
      </c>
      <c r="C46" s="198" t="s">
        <v>0</v>
      </c>
      <c r="D46" s="165">
        <v>5</v>
      </c>
      <c r="E46" s="166"/>
      <c r="F46" s="167" t="s">
        <v>22</v>
      </c>
      <c r="G46" s="199">
        <v>10.36</v>
      </c>
      <c r="H46" s="167">
        <v>5</v>
      </c>
      <c r="I46" s="38">
        <f t="shared" si="6"/>
        <v>15.833333333333336</v>
      </c>
      <c r="J46" s="21">
        <f t="shared" si="7"/>
        <v>164.03333333333336</v>
      </c>
      <c r="K46" s="22"/>
      <c r="L46" s="22"/>
      <c r="M46" s="23" t="e">
        <f t="shared" si="8"/>
        <v>#DIV/0!</v>
      </c>
      <c r="N46" s="199">
        <v>10.36</v>
      </c>
      <c r="O46" s="24"/>
    </row>
    <row r="47" spans="1:15" x14ac:dyDescent="0.2">
      <c r="A47" s="192" t="s">
        <v>221</v>
      </c>
      <c r="B47" s="197" t="s">
        <v>222</v>
      </c>
      <c r="C47" s="198" t="s">
        <v>0</v>
      </c>
      <c r="D47" s="165"/>
      <c r="E47" s="166"/>
      <c r="F47" s="167"/>
      <c r="G47" s="199">
        <v>20.39</v>
      </c>
      <c r="H47" s="167">
        <v>5</v>
      </c>
      <c r="I47" s="38">
        <f t="shared" si="6"/>
        <v>15.833333333333336</v>
      </c>
      <c r="J47" s="21">
        <f t="shared" si="7"/>
        <v>322.8416666666667</v>
      </c>
      <c r="K47" s="22"/>
      <c r="L47" s="22"/>
      <c r="M47" s="23" t="e">
        <f t="shared" si="8"/>
        <v>#DIV/0!</v>
      </c>
      <c r="N47" s="199">
        <v>20.39</v>
      </c>
      <c r="O47" s="24"/>
    </row>
    <row r="48" spans="1:15" x14ac:dyDescent="0.2">
      <c r="A48" s="185" t="s">
        <v>223</v>
      </c>
      <c r="B48" s="186" t="s">
        <v>224</v>
      </c>
      <c r="C48" s="187" t="s">
        <v>0</v>
      </c>
      <c r="D48" s="188"/>
      <c r="E48" s="189"/>
      <c r="F48" s="190"/>
      <c r="G48" s="200">
        <v>18.12</v>
      </c>
      <c r="H48" s="190">
        <v>0</v>
      </c>
      <c r="I48" s="129"/>
      <c r="J48" s="120"/>
      <c r="K48" s="121"/>
      <c r="L48" s="121"/>
      <c r="M48" s="122"/>
      <c r="N48" s="200"/>
      <c r="O48" s="123"/>
    </row>
    <row r="49" spans="1:15" x14ac:dyDescent="0.2">
      <c r="A49" s="185" t="s">
        <v>225</v>
      </c>
      <c r="B49" s="186" t="s">
        <v>226</v>
      </c>
      <c r="C49" s="187" t="s">
        <v>229</v>
      </c>
      <c r="D49" s="188"/>
      <c r="E49" s="189"/>
      <c r="F49" s="190"/>
      <c r="G49" s="200">
        <v>2.38</v>
      </c>
      <c r="H49" s="190">
        <v>0</v>
      </c>
      <c r="I49" s="129"/>
      <c r="J49" s="120"/>
      <c r="K49" s="121"/>
      <c r="L49" s="121"/>
      <c r="M49" s="122"/>
      <c r="N49" s="200"/>
      <c r="O49" s="123"/>
    </row>
    <row r="50" spans="1:15" x14ac:dyDescent="0.2">
      <c r="A50" s="185" t="s">
        <v>227</v>
      </c>
      <c r="B50" s="201" t="s">
        <v>228</v>
      </c>
      <c r="C50" s="202" t="s">
        <v>0</v>
      </c>
      <c r="D50" s="203"/>
      <c r="E50" s="204"/>
      <c r="F50" s="205"/>
      <c r="G50" s="200">
        <v>11.19</v>
      </c>
      <c r="H50" s="190">
        <v>0</v>
      </c>
      <c r="I50" s="129"/>
      <c r="J50" s="120"/>
      <c r="K50" s="121"/>
      <c r="L50" s="121"/>
      <c r="M50" s="122"/>
      <c r="N50" s="200"/>
      <c r="O50" s="123"/>
    </row>
    <row r="51" spans="1:15" x14ac:dyDescent="0.2">
      <c r="A51" s="206" t="s">
        <v>232</v>
      </c>
      <c r="B51" s="197" t="s">
        <v>233</v>
      </c>
      <c r="C51" s="198" t="s">
        <v>200</v>
      </c>
      <c r="D51" s="207"/>
      <c r="E51" s="208"/>
      <c r="F51" s="209"/>
      <c r="G51" s="199">
        <v>130.12</v>
      </c>
      <c r="H51" s="167">
        <v>5</v>
      </c>
      <c r="I51" s="38">
        <f t="shared" si="6"/>
        <v>15.833333333333336</v>
      </c>
      <c r="J51" s="21">
        <f t="shared" si="7"/>
        <v>2060.2333333333336</v>
      </c>
      <c r="K51" s="22"/>
      <c r="L51" s="22"/>
      <c r="M51" s="23" t="e">
        <f t="shared" si="8"/>
        <v>#DIV/0!</v>
      </c>
      <c r="N51" s="199">
        <v>130.12</v>
      </c>
      <c r="O51" s="24"/>
    </row>
    <row r="52" spans="1:15" x14ac:dyDescent="0.2">
      <c r="A52" s="206" t="s">
        <v>234</v>
      </c>
      <c r="B52" s="197" t="s">
        <v>233</v>
      </c>
      <c r="C52" s="198" t="s">
        <v>200</v>
      </c>
      <c r="D52" s="207"/>
      <c r="E52" s="208"/>
      <c r="F52" s="209"/>
      <c r="G52" s="199">
        <v>34.26</v>
      </c>
      <c r="H52" s="167">
        <v>5</v>
      </c>
      <c r="I52" s="38">
        <f t="shared" si="6"/>
        <v>15.833333333333336</v>
      </c>
      <c r="J52" s="21">
        <f t="shared" si="7"/>
        <v>542.45000000000005</v>
      </c>
      <c r="K52" s="22"/>
      <c r="L52" s="22"/>
      <c r="M52" s="23" t="e">
        <f t="shared" si="8"/>
        <v>#DIV/0!</v>
      </c>
      <c r="N52" s="199">
        <v>34.26</v>
      </c>
      <c r="O52" s="24"/>
    </row>
    <row r="53" spans="1:15" x14ac:dyDescent="0.2">
      <c r="A53" s="206" t="s">
        <v>235</v>
      </c>
      <c r="B53" s="197" t="s">
        <v>240</v>
      </c>
      <c r="C53" s="198" t="s">
        <v>0</v>
      </c>
      <c r="D53" s="165">
        <v>1</v>
      </c>
      <c r="E53" s="166">
        <v>1</v>
      </c>
      <c r="F53" s="167" t="s">
        <v>22</v>
      </c>
      <c r="G53" s="199">
        <v>5.22</v>
      </c>
      <c r="H53" s="167">
        <v>5</v>
      </c>
      <c r="I53" s="38">
        <f t="shared" si="6"/>
        <v>15.833333333333336</v>
      </c>
      <c r="J53" s="21">
        <f t="shared" si="7"/>
        <v>82.65</v>
      </c>
      <c r="K53" s="22"/>
      <c r="L53" s="22"/>
      <c r="M53" s="23" t="e">
        <f t="shared" si="8"/>
        <v>#DIV/0!</v>
      </c>
      <c r="N53" s="199">
        <v>5.22</v>
      </c>
      <c r="O53" s="24"/>
    </row>
    <row r="54" spans="1:15" x14ac:dyDescent="0.2">
      <c r="A54" s="210" t="s">
        <v>236</v>
      </c>
      <c r="B54" s="201" t="s">
        <v>241</v>
      </c>
      <c r="C54" s="202" t="s">
        <v>0</v>
      </c>
      <c r="D54" s="203"/>
      <c r="E54" s="204"/>
      <c r="F54" s="190"/>
      <c r="G54" s="200">
        <v>5.29</v>
      </c>
      <c r="H54" s="190">
        <v>0</v>
      </c>
      <c r="I54" s="129"/>
      <c r="J54" s="120"/>
      <c r="K54" s="121"/>
      <c r="L54" s="121"/>
      <c r="M54" s="122"/>
      <c r="N54" s="200"/>
      <c r="O54" s="123"/>
    </row>
    <row r="55" spans="1:15" x14ac:dyDescent="0.2">
      <c r="A55" s="206" t="s">
        <v>237</v>
      </c>
      <c r="B55" s="197" t="s">
        <v>246</v>
      </c>
      <c r="C55" s="198" t="s">
        <v>0</v>
      </c>
      <c r="D55" s="207">
        <v>2</v>
      </c>
      <c r="E55" s="208"/>
      <c r="F55" s="167" t="s">
        <v>22</v>
      </c>
      <c r="G55" s="199">
        <v>7.52</v>
      </c>
      <c r="H55" s="167">
        <v>5</v>
      </c>
      <c r="I55" s="38">
        <f t="shared" si="6"/>
        <v>15.833333333333336</v>
      </c>
      <c r="J55" s="21">
        <f t="shared" si="7"/>
        <v>119.06666666666668</v>
      </c>
      <c r="K55" s="22"/>
      <c r="L55" s="22"/>
      <c r="M55" s="23" t="e">
        <f t="shared" si="8"/>
        <v>#DIV/0!</v>
      </c>
      <c r="N55" s="199">
        <v>7.52</v>
      </c>
      <c r="O55" s="24"/>
    </row>
    <row r="56" spans="1:15" x14ac:dyDescent="0.2">
      <c r="A56" s="206" t="s">
        <v>238</v>
      </c>
      <c r="B56" s="197" t="s">
        <v>239</v>
      </c>
      <c r="C56" s="198" t="s">
        <v>0</v>
      </c>
      <c r="D56" s="207"/>
      <c r="E56" s="208">
        <v>4</v>
      </c>
      <c r="F56" s="209" t="s">
        <v>22</v>
      </c>
      <c r="G56" s="199">
        <v>10.78</v>
      </c>
      <c r="H56" s="167">
        <v>5</v>
      </c>
      <c r="I56" s="38">
        <f t="shared" si="6"/>
        <v>15.833333333333336</v>
      </c>
      <c r="J56" s="21">
        <f t="shared" si="7"/>
        <v>170.68333333333334</v>
      </c>
      <c r="K56" s="22"/>
      <c r="L56" s="22"/>
      <c r="M56" s="23" t="e">
        <f t="shared" si="8"/>
        <v>#DIV/0!</v>
      </c>
      <c r="N56" s="199">
        <v>10.78</v>
      </c>
      <c r="O56" s="24"/>
    </row>
    <row r="57" spans="1:15" x14ac:dyDescent="0.2">
      <c r="A57" s="206" t="s">
        <v>242</v>
      </c>
      <c r="B57" s="197" t="s">
        <v>247</v>
      </c>
      <c r="C57" s="198" t="s">
        <v>0</v>
      </c>
      <c r="D57" s="207">
        <v>2</v>
      </c>
      <c r="E57" s="208"/>
      <c r="F57" s="167" t="s">
        <v>22</v>
      </c>
      <c r="G57" s="199">
        <v>7.54</v>
      </c>
      <c r="H57" s="167">
        <v>5</v>
      </c>
      <c r="I57" s="38">
        <f t="shared" si="6"/>
        <v>15.833333333333336</v>
      </c>
      <c r="J57" s="21">
        <f t="shared" si="7"/>
        <v>119.38333333333335</v>
      </c>
      <c r="K57" s="22"/>
      <c r="L57" s="22"/>
      <c r="M57" s="23" t="e">
        <f t="shared" si="8"/>
        <v>#DIV/0!</v>
      </c>
      <c r="N57" s="199">
        <v>7.54</v>
      </c>
      <c r="O57" s="24"/>
    </row>
    <row r="58" spans="1:15" x14ac:dyDescent="0.2">
      <c r="A58" s="206" t="s">
        <v>248</v>
      </c>
      <c r="B58" s="197" t="s">
        <v>249</v>
      </c>
      <c r="C58" s="198" t="s">
        <v>0</v>
      </c>
      <c r="D58" s="207"/>
      <c r="E58" s="208">
        <v>5</v>
      </c>
      <c r="F58" s="209" t="s">
        <v>22</v>
      </c>
      <c r="G58" s="199">
        <v>11.14</v>
      </c>
      <c r="H58" s="167">
        <v>5</v>
      </c>
      <c r="I58" s="38">
        <f t="shared" si="6"/>
        <v>15.833333333333336</v>
      </c>
      <c r="J58" s="21">
        <f t="shared" si="7"/>
        <v>176.38333333333338</v>
      </c>
      <c r="K58" s="22"/>
      <c r="L58" s="22"/>
      <c r="M58" s="23" t="e">
        <f t="shared" si="8"/>
        <v>#DIV/0!</v>
      </c>
      <c r="N58" s="199">
        <v>11.14</v>
      </c>
      <c r="O58" s="24"/>
    </row>
    <row r="59" spans="1:15" x14ac:dyDescent="0.2">
      <c r="A59" s="210" t="s">
        <v>244</v>
      </c>
      <c r="B59" s="201" t="s">
        <v>245</v>
      </c>
      <c r="C59" s="202" t="s">
        <v>185</v>
      </c>
      <c r="D59" s="203"/>
      <c r="E59" s="204"/>
      <c r="F59" s="205"/>
      <c r="G59" s="200">
        <v>4.1900000000000004</v>
      </c>
      <c r="H59" s="190">
        <v>0</v>
      </c>
      <c r="I59" s="129"/>
      <c r="J59" s="120"/>
      <c r="K59" s="121"/>
      <c r="L59" s="121"/>
      <c r="M59" s="122"/>
      <c r="N59" s="200"/>
      <c r="O59" s="123"/>
    </row>
    <row r="60" spans="1:15" x14ac:dyDescent="0.2">
      <c r="A60" s="206" t="s">
        <v>250</v>
      </c>
      <c r="B60" s="197" t="s">
        <v>243</v>
      </c>
      <c r="C60" s="198" t="s">
        <v>185</v>
      </c>
      <c r="D60" s="207"/>
      <c r="E60" s="208"/>
      <c r="F60" s="209"/>
      <c r="G60" s="199">
        <v>3.55</v>
      </c>
      <c r="H60" s="167">
        <v>5</v>
      </c>
      <c r="I60" s="38">
        <f t="shared" si="6"/>
        <v>15.833333333333336</v>
      </c>
      <c r="J60" s="21">
        <f t="shared" si="7"/>
        <v>56.208333333333336</v>
      </c>
      <c r="K60" s="22"/>
      <c r="L60" s="22"/>
      <c r="M60" s="23" t="e">
        <f t="shared" si="8"/>
        <v>#DIV/0!</v>
      </c>
      <c r="N60" s="199">
        <v>3.55</v>
      </c>
      <c r="O60" s="24"/>
    </row>
    <row r="61" spans="1:15" x14ac:dyDescent="0.2">
      <c r="A61" s="206" t="s">
        <v>251</v>
      </c>
      <c r="B61" s="197" t="s">
        <v>252</v>
      </c>
      <c r="C61" s="198" t="s">
        <v>14</v>
      </c>
      <c r="D61" s="207"/>
      <c r="E61" s="208"/>
      <c r="F61" s="209"/>
      <c r="G61" s="199">
        <v>34.090000000000003</v>
      </c>
      <c r="H61" s="167">
        <v>1</v>
      </c>
      <c r="I61" s="38">
        <f t="shared" si="6"/>
        <v>3.166666666666667</v>
      </c>
      <c r="J61" s="21">
        <f t="shared" si="7"/>
        <v>107.95166666666668</v>
      </c>
      <c r="K61" s="22"/>
      <c r="L61" s="22"/>
      <c r="M61" s="23" t="e">
        <f t="shared" si="8"/>
        <v>#DIV/0!</v>
      </c>
      <c r="N61" s="199">
        <v>34.090000000000003</v>
      </c>
      <c r="O61" s="24"/>
    </row>
    <row r="62" spans="1:15" x14ac:dyDescent="0.2">
      <c r="A62" s="206" t="s">
        <v>253</v>
      </c>
      <c r="B62" s="197" t="s">
        <v>254</v>
      </c>
      <c r="C62" s="198" t="s">
        <v>14</v>
      </c>
      <c r="D62" s="207">
        <v>1</v>
      </c>
      <c r="E62" s="208"/>
      <c r="F62" s="209" t="s">
        <v>22</v>
      </c>
      <c r="G62" s="211">
        <v>47.43</v>
      </c>
      <c r="H62" s="167">
        <v>2.5</v>
      </c>
      <c r="I62" s="38">
        <f t="shared" si="6"/>
        <v>7.9166666666666679</v>
      </c>
      <c r="J62" s="21">
        <f t="shared" si="7"/>
        <v>375.48750000000007</v>
      </c>
      <c r="K62" s="22"/>
      <c r="L62" s="22"/>
      <c r="M62" s="23" t="e">
        <f t="shared" si="8"/>
        <v>#DIV/0!</v>
      </c>
      <c r="N62" s="211">
        <v>47.43</v>
      </c>
      <c r="O62" s="24"/>
    </row>
    <row r="63" spans="1:15" x14ac:dyDescent="0.2">
      <c r="A63" s="206" t="s">
        <v>255</v>
      </c>
      <c r="B63" s="197" t="s">
        <v>256</v>
      </c>
      <c r="C63" s="198" t="s">
        <v>14</v>
      </c>
      <c r="D63" s="207"/>
      <c r="E63" s="208"/>
      <c r="F63" s="209"/>
      <c r="G63" s="199">
        <v>19.579999999999998</v>
      </c>
      <c r="H63" s="167">
        <v>1</v>
      </c>
      <c r="I63" s="38">
        <f t="shared" si="6"/>
        <v>3.166666666666667</v>
      </c>
      <c r="J63" s="21">
        <f t="shared" si="7"/>
        <v>62.00333333333333</v>
      </c>
      <c r="K63" s="22"/>
      <c r="L63" s="22"/>
      <c r="M63" s="23" t="e">
        <f t="shared" si="8"/>
        <v>#DIV/0!</v>
      </c>
      <c r="N63" s="199">
        <v>19.579999999999998</v>
      </c>
      <c r="O63" s="24"/>
    </row>
    <row r="64" spans="1:15" x14ac:dyDescent="0.2">
      <c r="A64" s="206" t="s">
        <v>257</v>
      </c>
      <c r="B64" s="197" t="s">
        <v>12</v>
      </c>
      <c r="C64" s="198" t="s">
        <v>14</v>
      </c>
      <c r="D64" s="207">
        <v>1</v>
      </c>
      <c r="E64" s="208"/>
      <c r="F64" s="209" t="s">
        <v>22</v>
      </c>
      <c r="G64" s="199">
        <v>62.9</v>
      </c>
      <c r="H64" s="167">
        <v>2.5</v>
      </c>
      <c r="I64" s="38">
        <f t="shared" si="6"/>
        <v>7.9166666666666679</v>
      </c>
      <c r="J64" s="21">
        <f t="shared" si="7"/>
        <v>497.95833333333337</v>
      </c>
      <c r="K64" s="22"/>
      <c r="L64" s="22"/>
      <c r="M64" s="23" t="e">
        <f t="shared" si="8"/>
        <v>#DIV/0!</v>
      </c>
      <c r="N64" s="199">
        <v>62.9</v>
      </c>
      <c r="O64" s="24"/>
    </row>
    <row r="65" spans="1:15" x14ac:dyDescent="0.2">
      <c r="A65" s="206" t="s">
        <v>258</v>
      </c>
      <c r="B65" s="197" t="s">
        <v>259</v>
      </c>
      <c r="C65" s="198" t="s">
        <v>14</v>
      </c>
      <c r="D65" s="207">
        <v>1</v>
      </c>
      <c r="E65" s="208"/>
      <c r="F65" s="209" t="s">
        <v>22</v>
      </c>
      <c r="G65" s="199">
        <v>21.18</v>
      </c>
      <c r="H65" s="167">
        <v>1</v>
      </c>
      <c r="I65" s="38">
        <f t="shared" si="6"/>
        <v>3.166666666666667</v>
      </c>
      <c r="J65" s="21">
        <f t="shared" si="7"/>
        <v>67.070000000000007</v>
      </c>
      <c r="K65" s="22"/>
      <c r="L65" s="22"/>
      <c r="M65" s="23" t="e">
        <f t="shared" si="8"/>
        <v>#DIV/0!</v>
      </c>
      <c r="N65" s="199">
        <v>21.18</v>
      </c>
      <c r="O65" s="24"/>
    </row>
    <row r="66" spans="1:15" x14ac:dyDescent="0.2">
      <c r="A66" s="206" t="s">
        <v>260</v>
      </c>
      <c r="B66" s="197" t="s">
        <v>12</v>
      </c>
      <c r="C66" s="198" t="s">
        <v>14</v>
      </c>
      <c r="D66" s="207">
        <v>1</v>
      </c>
      <c r="E66" s="208"/>
      <c r="F66" s="209" t="s">
        <v>22</v>
      </c>
      <c r="G66" s="199">
        <v>46.32</v>
      </c>
      <c r="H66" s="167">
        <v>2.5</v>
      </c>
      <c r="I66" s="38">
        <f t="shared" si="6"/>
        <v>7.9166666666666679</v>
      </c>
      <c r="J66" s="21">
        <f t="shared" si="7"/>
        <v>366.70000000000005</v>
      </c>
      <c r="K66" s="22"/>
      <c r="L66" s="22"/>
      <c r="M66" s="23" t="e">
        <f t="shared" si="8"/>
        <v>#DIV/0!</v>
      </c>
      <c r="N66" s="199">
        <v>46.32</v>
      </c>
      <c r="O66" s="24"/>
    </row>
    <row r="67" spans="1:15" x14ac:dyDescent="0.2">
      <c r="A67" s="206" t="s">
        <v>261</v>
      </c>
      <c r="B67" s="197" t="s">
        <v>12</v>
      </c>
      <c r="C67" s="198" t="s">
        <v>14</v>
      </c>
      <c r="D67" s="207">
        <v>1</v>
      </c>
      <c r="E67" s="208"/>
      <c r="F67" s="209" t="s">
        <v>22</v>
      </c>
      <c r="G67" s="199">
        <v>54.71</v>
      </c>
      <c r="H67" s="167">
        <v>2.5</v>
      </c>
      <c r="I67" s="38">
        <f t="shared" si="6"/>
        <v>7.9166666666666679</v>
      </c>
      <c r="J67" s="21">
        <f t="shared" si="7"/>
        <v>433.12083333333339</v>
      </c>
      <c r="K67" s="22"/>
      <c r="L67" s="22"/>
      <c r="M67" s="23" t="e">
        <f t="shared" si="8"/>
        <v>#DIV/0!</v>
      </c>
      <c r="N67" s="199">
        <v>54.71</v>
      </c>
      <c r="O67" s="24"/>
    </row>
    <row r="68" spans="1:15" x14ac:dyDescent="0.2">
      <c r="A68" s="206" t="s">
        <v>262</v>
      </c>
      <c r="B68" s="197" t="s">
        <v>12</v>
      </c>
      <c r="C68" s="198" t="s">
        <v>14</v>
      </c>
      <c r="D68" s="207">
        <v>1</v>
      </c>
      <c r="E68" s="208"/>
      <c r="F68" s="209" t="s">
        <v>22</v>
      </c>
      <c r="G68" s="199">
        <v>58.04</v>
      </c>
      <c r="H68" s="167">
        <v>2.5</v>
      </c>
      <c r="I68" s="38">
        <f t="shared" si="6"/>
        <v>7.9166666666666679</v>
      </c>
      <c r="J68" s="21">
        <f t="shared" si="7"/>
        <v>459.48333333333341</v>
      </c>
      <c r="K68" s="22"/>
      <c r="L68" s="22"/>
      <c r="M68" s="23" t="e">
        <f t="shared" si="8"/>
        <v>#DIV/0!</v>
      </c>
      <c r="N68" s="199">
        <v>58.04</v>
      </c>
      <c r="O68" s="24"/>
    </row>
    <row r="69" spans="1:15" x14ac:dyDescent="0.2">
      <c r="A69" s="206" t="s">
        <v>263</v>
      </c>
      <c r="B69" s="197" t="s">
        <v>3</v>
      </c>
      <c r="C69" s="198" t="s">
        <v>14</v>
      </c>
      <c r="D69" s="207"/>
      <c r="E69" s="208"/>
      <c r="F69" s="209"/>
      <c r="G69" s="199">
        <v>51.46</v>
      </c>
      <c r="H69" s="167">
        <v>5</v>
      </c>
      <c r="I69" s="38">
        <f t="shared" si="6"/>
        <v>15.833333333333336</v>
      </c>
      <c r="J69" s="21">
        <f t="shared" si="7"/>
        <v>814.78333333333342</v>
      </c>
      <c r="K69" s="22"/>
      <c r="L69" s="22"/>
      <c r="M69" s="23" t="e">
        <f t="shared" si="8"/>
        <v>#DIV/0!</v>
      </c>
      <c r="N69" s="199">
        <v>51.46</v>
      </c>
      <c r="O69" s="24"/>
    </row>
    <row r="70" spans="1:15" x14ac:dyDescent="0.2">
      <c r="A70" s="206" t="s">
        <v>264</v>
      </c>
      <c r="B70" s="197" t="s">
        <v>265</v>
      </c>
      <c r="C70" s="198" t="s">
        <v>266</v>
      </c>
      <c r="D70" s="207"/>
      <c r="E70" s="208"/>
      <c r="F70" s="209"/>
      <c r="G70" s="199">
        <v>18.239999999999998</v>
      </c>
      <c r="H70" s="167">
        <v>5</v>
      </c>
      <c r="I70" s="38">
        <f t="shared" si="6"/>
        <v>15.833333333333336</v>
      </c>
      <c r="J70" s="21">
        <f t="shared" si="7"/>
        <v>288.8</v>
      </c>
      <c r="K70" s="22"/>
      <c r="L70" s="22"/>
      <c r="M70" s="23" t="e">
        <f t="shared" si="8"/>
        <v>#DIV/0!</v>
      </c>
      <c r="N70" s="199">
        <v>18.239999999999998</v>
      </c>
      <c r="O70" s="24"/>
    </row>
    <row r="71" spans="1:15" x14ac:dyDescent="0.2">
      <c r="A71" s="206" t="s">
        <v>267</v>
      </c>
      <c r="B71" s="197" t="s">
        <v>3</v>
      </c>
      <c r="C71" s="198" t="s">
        <v>268</v>
      </c>
      <c r="D71" s="207"/>
      <c r="E71" s="208"/>
      <c r="F71" s="209"/>
      <c r="G71" s="199">
        <v>36.67</v>
      </c>
      <c r="H71" s="167">
        <v>5</v>
      </c>
      <c r="I71" s="38">
        <f t="shared" si="6"/>
        <v>15.833333333333336</v>
      </c>
      <c r="J71" s="21">
        <f t="shared" si="7"/>
        <v>580.60833333333346</v>
      </c>
      <c r="K71" s="22"/>
      <c r="L71" s="22"/>
      <c r="M71" s="23" t="e">
        <f t="shared" si="8"/>
        <v>#DIV/0!</v>
      </c>
      <c r="N71" s="199">
        <v>36.67</v>
      </c>
      <c r="O71" s="24"/>
    </row>
    <row r="72" spans="1:15" ht="13.5" thickBot="1" x14ac:dyDescent="0.25">
      <c r="A72" s="212" t="s">
        <v>269</v>
      </c>
      <c r="B72" s="213" t="s">
        <v>10</v>
      </c>
      <c r="C72" s="214" t="s">
        <v>266</v>
      </c>
      <c r="D72" s="215"/>
      <c r="E72" s="216"/>
      <c r="F72" s="217"/>
      <c r="G72" s="218">
        <v>37.19</v>
      </c>
      <c r="H72" s="217">
        <v>5</v>
      </c>
      <c r="I72" s="40">
        <f t="shared" si="6"/>
        <v>15.833333333333336</v>
      </c>
      <c r="J72" s="27">
        <f t="shared" si="7"/>
        <v>588.8416666666667</v>
      </c>
      <c r="K72" s="28"/>
      <c r="L72" s="28"/>
      <c r="M72" s="29" t="e">
        <f t="shared" si="8"/>
        <v>#DIV/0!</v>
      </c>
      <c r="N72" s="218">
        <v>37.19</v>
      </c>
      <c r="O72" s="30"/>
    </row>
    <row r="73" spans="1:15" ht="13.5" thickBot="1" x14ac:dyDescent="0.25">
      <c r="A73" s="11" t="s">
        <v>6</v>
      </c>
      <c r="B73" s="31"/>
      <c r="C73" s="31"/>
      <c r="D73" s="16"/>
      <c r="E73" s="16"/>
      <c r="F73" s="16"/>
      <c r="G73" s="32"/>
      <c r="H73" s="16"/>
      <c r="I73" s="17"/>
      <c r="J73" s="17"/>
      <c r="K73" s="17"/>
      <c r="L73" s="17"/>
      <c r="M73" s="17"/>
      <c r="N73" s="17"/>
      <c r="O73" s="17"/>
    </row>
    <row r="74" spans="1:15" x14ac:dyDescent="0.2">
      <c r="A74" s="219" t="s">
        <v>270</v>
      </c>
      <c r="B74" s="220" t="s">
        <v>271</v>
      </c>
      <c r="C74" s="221" t="s">
        <v>0</v>
      </c>
      <c r="D74" s="222"/>
      <c r="E74" s="223"/>
      <c r="F74" s="224"/>
      <c r="G74" s="225">
        <v>166.8</v>
      </c>
      <c r="H74" s="224">
        <v>5</v>
      </c>
      <c r="I74" s="33">
        <f>190/12/5*H74</f>
        <v>15.833333333333336</v>
      </c>
      <c r="J74" s="34">
        <f t="shared" ref="J74:J75" si="9">G74*I74</f>
        <v>2641.0000000000005</v>
      </c>
      <c r="K74" s="35"/>
      <c r="L74" s="35"/>
      <c r="M74" s="36" t="e">
        <f t="shared" ref="M74:M75" si="10">J74/K74*L74</f>
        <v>#DIV/0!</v>
      </c>
      <c r="N74" s="225">
        <v>166.8</v>
      </c>
      <c r="O74" s="37"/>
    </row>
    <row r="75" spans="1:15" x14ac:dyDescent="0.2">
      <c r="A75" s="162" t="s">
        <v>272</v>
      </c>
      <c r="B75" s="197" t="s">
        <v>273</v>
      </c>
      <c r="C75" s="198" t="s">
        <v>0</v>
      </c>
      <c r="D75" s="165"/>
      <c r="E75" s="166"/>
      <c r="F75" s="226"/>
      <c r="G75" s="227">
        <v>14.3</v>
      </c>
      <c r="H75" s="226">
        <v>1</v>
      </c>
      <c r="I75" s="38">
        <f>190/12/5*H75</f>
        <v>3.166666666666667</v>
      </c>
      <c r="J75" s="21">
        <f t="shared" si="9"/>
        <v>45.283333333333339</v>
      </c>
      <c r="K75" s="22"/>
      <c r="L75" s="22"/>
      <c r="M75" s="23" t="e">
        <f t="shared" si="10"/>
        <v>#DIV/0!</v>
      </c>
      <c r="N75" s="227">
        <v>14.3</v>
      </c>
      <c r="O75" s="24"/>
    </row>
    <row r="76" spans="1:15" x14ac:dyDescent="0.2">
      <c r="A76" s="185" t="s">
        <v>275</v>
      </c>
      <c r="B76" s="201" t="s">
        <v>274</v>
      </c>
      <c r="C76" s="202" t="s">
        <v>0</v>
      </c>
      <c r="D76" s="188"/>
      <c r="E76" s="189"/>
      <c r="F76" s="228"/>
      <c r="G76" s="191">
        <v>48.04</v>
      </c>
      <c r="H76" s="228">
        <v>0</v>
      </c>
      <c r="I76" s="129"/>
      <c r="J76" s="120"/>
      <c r="K76" s="121"/>
      <c r="L76" s="121"/>
      <c r="M76" s="122"/>
      <c r="N76" s="191"/>
      <c r="O76" s="123"/>
    </row>
    <row r="77" spans="1:15" x14ac:dyDescent="0.2">
      <c r="A77" s="185" t="s">
        <v>276</v>
      </c>
      <c r="B77" s="201" t="s">
        <v>277</v>
      </c>
      <c r="C77" s="202" t="s">
        <v>0</v>
      </c>
      <c r="D77" s="188"/>
      <c r="E77" s="189"/>
      <c r="F77" s="228"/>
      <c r="G77" s="191">
        <v>6.45</v>
      </c>
      <c r="H77" s="228">
        <v>0</v>
      </c>
      <c r="I77" s="129"/>
      <c r="J77" s="120"/>
      <c r="K77" s="121"/>
      <c r="L77" s="121"/>
      <c r="M77" s="122"/>
      <c r="N77" s="191"/>
      <c r="O77" s="123"/>
    </row>
    <row r="78" spans="1:15" x14ac:dyDescent="0.2">
      <c r="A78" s="185" t="s">
        <v>278</v>
      </c>
      <c r="B78" s="201" t="s">
        <v>279</v>
      </c>
      <c r="C78" s="202" t="s">
        <v>0</v>
      </c>
      <c r="D78" s="188"/>
      <c r="E78" s="189"/>
      <c r="F78" s="228"/>
      <c r="G78" s="191">
        <v>11.88</v>
      </c>
      <c r="H78" s="228">
        <v>0</v>
      </c>
      <c r="I78" s="129"/>
      <c r="J78" s="120"/>
      <c r="K78" s="121"/>
      <c r="L78" s="121"/>
      <c r="M78" s="122"/>
      <c r="N78" s="191"/>
      <c r="O78" s="123"/>
    </row>
    <row r="79" spans="1:15" x14ac:dyDescent="0.2">
      <c r="A79" s="192" t="s">
        <v>280</v>
      </c>
      <c r="B79" s="197" t="s">
        <v>10</v>
      </c>
      <c r="C79" s="198" t="s">
        <v>14</v>
      </c>
      <c r="D79" s="165"/>
      <c r="E79" s="166"/>
      <c r="F79" s="226"/>
      <c r="G79" s="227">
        <v>29.36</v>
      </c>
      <c r="H79" s="226">
        <v>5</v>
      </c>
      <c r="I79" s="38">
        <f t="shared" ref="I79:I105" si="11">190/12/5*H79</f>
        <v>15.833333333333336</v>
      </c>
      <c r="J79" s="21">
        <f t="shared" ref="J79:J105" si="12">G79*I79</f>
        <v>464.86666666666673</v>
      </c>
      <c r="K79" s="22"/>
      <c r="L79" s="22"/>
      <c r="M79" s="23" t="e">
        <f t="shared" ref="M79:M105" si="13">J79/K79*L79</f>
        <v>#DIV/0!</v>
      </c>
      <c r="N79" s="227">
        <v>29.36</v>
      </c>
      <c r="O79" s="24"/>
    </row>
    <row r="80" spans="1:15" x14ac:dyDescent="0.2">
      <c r="A80" s="192" t="s">
        <v>281</v>
      </c>
      <c r="B80" s="197" t="s">
        <v>191</v>
      </c>
      <c r="C80" s="198" t="s">
        <v>0</v>
      </c>
      <c r="D80" s="165">
        <v>1</v>
      </c>
      <c r="E80" s="166">
        <v>1</v>
      </c>
      <c r="F80" s="226" t="s">
        <v>22</v>
      </c>
      <c r="G80" s="227">
        <v>63.12</v>
      </c>
      <c r="H80" s="226">
        <v>5</v>
      </c>
      <c r="I80" s="38">
        <f t="shared" si="11"/>
        <v>15.833333333333336</v>
      </c>
      <c r="J80" s="21">
        <f t="shared" si="12"/>
        <v>999.40000000000009</v>
      </c>
      <c r="K80" s="22"/>
      <c r="L80" s="22"/>
      <c r="M80" s="23" t="e">
        <f t="shared" si="13"/>
        <v>#DIV/0!</v>
      </c>
      <c r="N80" s="227">
        <v>63.12</v>
      </c>
      <c r="O80" s="24"/>
    </row>
    <row r="81" spans="1:15" x14ac:dyDescent="0.2">
      <c r="A81" s="192" t="s">
        <v>282</v>
      </c>
      <c r="B81" s="197" t="s">
        <v>12</v>
      </c>
      <c r="C81" s="198" t="s">
        <v>14</v>
      </c>
      <c r="D81" s="165">
        <v>1</v>
      </c>
      <c r="E81" s="166"/>
      <c r="F81" s="226" t="s">
        <v>22</v>
      </c>
      <c r="G81" s="227">
        <v>31.7</v>
      </c>
      <c r="H81" s="226">
        <v>2.5</v>
      </c>
      <c r="I81" s="38">
        <f t="shared" si="11"/>
        <v>7.9166666666666679</v>
      </c>
      <c r="J81" s="21">
        <f t="shared" si="12"/>
        <v>250.95833333333337</v>
      </c>
      <c r="K81" s="22"/>
      <c r="L81" s="22"/>
      <c r="M81" s="23" t="e">
        <f t="shared" si="13"/>
        <v>#DIV/0!</v>
      </c>
      <c r="N81" s="227">
        <v>31.7</v>
      </c>
      <c r="O81" s="24"/>
    </row>
    <row r="82" spans="1:15" x14ac:dyDescent="0.2">
      <c r="A82" s="192" t="s">
        <v>283</v>
      </c>
      <c r="B82" s="197" t="s">
        <v>3</v>
      </c>
      <c r="C82" s="198" t="s">
        <v>14</v>
      </c>
      <c r="D82" s="165"/>
      <c r="E82" s="166"/>
      <c r="F82" s="226"/>
      <c r="G82" s="227">
        <v>40.479999999999997</v>
      </c>
      <c r="H82" s="226">
        <v>5</v>
      </c>
      <c r="I82" s="38">
        <f t="shared" si="11"/>
        <v>15.833333333333336</v>
      </c>
      <c r="J82" s="21">
        <f t="shared" si="12"/>
        <v>640.93333333333339</v>
      </c>
      <c r="K82" s="22"/>
      <c r="L82" s="22"/>
      <c r="M82" s="23" t="e">
        <f t="shared" si="13"/>
        <v>#DIV/0!</v>
      </c>
      <c r="N82" s="227">
        <v>40.479999999999997</v>
      </c>
      <c r="O82" s="24"/>
    </row>
    <row r="83" spans="1:15" x14ac:dyDescent="0.2">
      <c r="A83" s="192" t="s">
        <v>284</v>
      </c>
      <c r="B83" s="197" t="s">
        <v>285</v>
      </c>
      <c r="C83" s="198" t="s">
        <v>200</v>
      </c>
      <c r="D83" s="165"/>
      <c r="E83" s="166"/>
      <c r="F83" s="226"/>
      <c r="G83" s="227">
        <v>33.25</v>
      </c>
      <c r="H83" s="226">
        <v>5</v>
      </c>
      <c r="I83" s="38">
        <f t="shared" si="11"/>
        <v>15.833333333333336</v>
      </c>
      <c r="J83" s="21">
        <f t="shared" si="12"/>
        <v>526.45833333333337</v>
      </c>
      <c r="K83" s="22"/>
      <c r="L83" s="22"/>
      <c r="M83" s="23" t="e">
        <f t="shared" si="13"/>
        <v>#DIV/0!</v>
      </c>
      <c r="N83" s="227">
        <v>33.25</v>
      </c>
      <c r="O83" s="24"/>
    </row>
    <row r="84" spans="1:15" x14ac:dyDescent="0.2">
      <c r="A84" s="192" t="s">
        <v>286</v>
      </c>
      <c r="B84" s="197" t="s">
        <v>287</v>
      </c>
      <c r="C84" s="198" t="s">
        <v>288</v>
      </c>
      <c r="D84" s="165"/>
      <c r="E84" s="166"/>
      <c r="F84" s="226"/>
      <c r="G84" s="227">
        <v>93.77</v>
      </c>
      <c r="H84" s="226">
        <v>2.5</v>
      </c>
      <c r="I84" s="38">
        <f t="shared" si="11"/>
        <v>7.9166666666666679</v>
      </c>
      <c r="J84" s="21">
        <f t="shared" si="12"/>
        <v>742.34583333333342</v>
      </c>
      <c r="K84" s="22"/>
      <c r="L84" s="22"/>
      <c r="M84" s="23" t="e">
        <f t="shared" si="13"/>
        <v>#DIV/0!</v>
      </c>
      <c r="N84" s="227">
        <v>93.77</v>
      </c>
      <c r="O84" s="24"/>
    </row>
    <row r="85" spans="1:15" x14ac:dyDescent="0.2">
      <c r="A85" s="192" t="s">
        <v>289</v>
      </c>
      <c r="B85" s="197" t="s">
        <v>290</v>
      </c>
      <c r="C85" s="198" t="s">
        <v>14</v>
      </c>
      <c r="D85" s="165"/>
      <c r="E85" s="166"/>
      <c r="F85" s="226"/>
      <c r="G85" s="227">
        <v>22.25</v>
      </c>
      <c r="H85" s="226">
        <v>2.5</v>
      </c>
      <c r="I85" s="38">
        <f t="shared" si="11"/>
        <v>7.9166666666666679</v>
      </c>
      <c r="J85" s="21">
        <f t="shared" si="12"/>
        <v>176.14583333333337</v>
      </c>
      <c r="K85" s="22"/>
      <c r="L85" s="22"/>
      <c r="M85" s="23" t="e">
        <f t="shared" si="13"/>
        <v>#DIV/0!</v>
      </c>
      <c r="N85" s="227">
        <v>22.25</v>
      </c>
      <c r="O85" s="24"/>
    </row>
    <row r="86" spans="1:15" x14ac:dyDescent="0.2">
      <c r="A86" s="185" t="s">
        <v>291</v>
      </c>
      <c r="B86" s="201" t="s">
        <v>226</v>
      </c>
      <c r="C86" s="202" t="s">
        <v>229</v>
      </c>
      <c r="D86" s="188"/>
      <c r="E86" s="189"/>
      <c r="F86" s="228"/>
      <c r="G86" s="191">
        <v>1.97</v>
      </c>
      <c r="H86" s="228">
        <v>0</v>
      </c>
      <c r="I86" s="129"/>
      <c r="J86" s="120"/>
      <c r="K86" s="121"/>
      <c r="L86" s="121"/>
      <c r="M86" s="122"/>
      <c r="N86" s="191"/>
      <c r="O86" s="123"/>
    </row>
    <row r="87" spans="1:15" x14ac:dyDescent="0.2">
      <c r="A87" s="192" t="s">
        <v>292</v>
      </c>
      <c r="B87" s="197" t="s">
        <v>10</v>
      </c>
      <c r="C87" s="198" t="s">
        <v>200</v>
      </c>
      <c r="D87" s="165"/>
      <c r="E87" s="166"/>
      <c r="F87" s="226"/>
      <c r="G87" s="227">
        <v>29.29</v>
      </c>
      <c r="H87" s="226">
        <v>5</v>
      </c>
      <c r="I87" s="38">
        <f t="shared" si="11"/>
        <v>15.833333333333336</v>
      </c>
      <c r="J87" s="21">
        <f t="shared" si="12"/>
        <v>463.75833333333338</v>
      </c>
      <c r="K87" s="22"/>
      <c r="L87" s="22"/>
      <c r="M87" s="23" t="e">
        <f t="shared" si="13"/>
        <v>#DIV/0!</v>
      </c>
      <c r="N87" s="227">
        <v>29.29</v>
      </c>
      <c r="O87" s="24"/>
    </row>
    <row r="88" spans="1:15" x14ac:dyDescent="0.2">
      <c r="A88" s="192" t="s">
        <v>293</v>
      </c>
      <c r="B88" s="197" t="s">
        <v>285</v>
      </c>
      <c r="C88" s="198" t="s">
        <v>200</v>
      </c>
      <c r="D88" s="165"/>
      <c r="E88" s="166"/>
      <c r="F88" s="226"/>
      <c r="G88" s="227">
        <v>140.22</v>
      </c>
      <c r="H88" s="226">
        <v>5</v>
      </c>
      <c r="I88" s="38">
        <f t="shared" si="11"/>
        <v>15.833333333333336</v>
      </c>
      <c r="J88" s="21">
        <f t="shared" si="12"/>
        <v>2220.15</v>
      </c>
      <c r="K88" s="22"/>
      <c r="L88" s="22"/>
      <c r="M88" s="23" t="e">
        <f t="shared" si="13"/>
        <v>#DIV/0!</v>
      </c>
      <c r="N88" s="227">
        <v>140.22</v>
      </c>
      <c r="O88" s="24"/>
    </row>
    <row r="89" spans="1:15" x14ac:dyDescent="0.2">
      <c r="A89" s="192" t="s">
        <v>294</v>
      </c>
      <c r="B89" s="197" t="s">
        <v>296</v>
      </c>
      <c r="C89" s="198" t="s">
        <v>0</v>
      </c>
      <c r="D89" s="165">
        <v>1</v>
      </c>
      <c r="E89" s="166">
        <v>1</v>
      </c>
      <c r="F89" s="226" t="s">
        <v>22</v>
      </c>
      <c r="G89" s="227">
        <v>5.32</v>
      </c>
      <c r="H89" s="167">
        <v>5</v>
      </c>
      <c r="I89" s="38">
        <f t="shared" si="11"/>
        <v>15.833333333333336</v>
      </c>
      <c r="J89" s="21">
        <f t="shared" si="12"/>
        <v>84.233333333333348</v>
      </c>
      <c r="K89" s="22"/>
      <c r="L89" s="22"/>
      <c r="M89" s="23" t="e">
        <f t="shared" si="13"/>
        <v>#DIV/0!</v>
      </c>
      <c r="N89" s="227">
        <v>5.32</v>
      </c>
      <c r="O89" s="24"/>
    </row>
    <row r="90" spans="1:15" x14ac:dyDescent="0.2">
      <c r="A90" s="192" t="s">
        <v>295</v>
      </c>
      <c r="B90" s="197" t="s">
        <v>297</v>
      </c>
      <c r="C90" s="198" t="s">
        <v>0</v>
      </c>
      <c r="D90" s="165">
        <v>1</v>
      </c>
      <c r="E90" s="166">
        <v>1</v>
      </c>
      <c r="F90" s="226" t="s">
        <v>22</v>
      </c>
      <c r="G90" s="227">
        <v>5.52</v>
      </c>
      <c r="H90" s="167">
        <v>5</v>
      </c>
      <c r="I90" s="38">
        <f t="shared" si="11"/>
        <v>15.833333333333336</v>
      </c>
      <c r="J90" s="21">
        <f t="shared" si="12"/>
        <v>87.4</v>
      </c>
      <c r="K90" s="22"/>
      <c r="L90" s="22"/>
      <c r="M90" s="23" t="e">
        <f t="shared" si="13"/>
        <v>#DIV/0!</v>
      </c>
      <c r="N90" s="227">
        <v>5.52</v>
      </c>
      <c r="O90" s="24"/>
    </row>
    <row r="91" spans="1:15" x14ac:dyDescent="0.2">
      <c r="A91" s="192" t="s">
        <v>298</v>
      </c>
      <c r="B91" s="197" t="s">
        <v>246</v>
      </c>
      <c r="C91" s="198" t="s">
        <v>0</v>
      </c>
      <c r="D91" s="165">
        <v>2</v>
      </c>
      <c r="E91" s="166"/>
      <c r="F91" s="226" t="s">
        <v>22</v>
      </c>
      <c r="G91" s="227">
        <v>7.46</v>
      </c>
      <c r="H91" s="167">
        <v>5</v>
      </c>
      <c r="I91" s="38">
        <f t="shared" si="11"/>
        <v>15.833333333333336</v>
      </c>
      <c r="J91" s="21">
        <f t="shared" si="12"/>
        <v>118.11666666666669</v>
      </c>
      <c r="K91" s="22"/>
      <c r="L91" s="22"/>
      <c r="M91" s="23" t="e">
        <f t="shared" si="13"/>
        <v>#DIV/0!</v>
      </c>
      <c r="N91" s="227">
        <v>7.46</v>
      </c>
      <c r="O91" s="24"/>
    </row>
    <row r="92" spans="1:15" x14ac:dyDescent="0.2">
      <c r="A92" s="192" t="s">
        <v>299</v>
      </c>
      <c r="B92" s="197" t="s">
        <v>239</v>
      </c>
      <c r="C92" s="198" t="s">
        <v>0</v>
      </c>
      <c r="D92" s="165"/>
      <c r="E92" s="166">
        <v>4</v>
      </c>
      <c r="F92" s="226" t="s">
        <v>22</v>
      </c>
      <c r="G92" s="227">
        <v>11.05</v>
      </c>
      <c r="H92" s="167">
        <v>5</v>
      </c>
      <c r="I92" s="38">
        <f t="shared" si="11"/>
        <v>15.833333333333336</v>
      </c>
      <c r="J92" s="21">
        <f t="shared" si="12"/>
        <v>174.95833333333337</v>
      </c>
      <c r="K92" s="22"/>
      <c r="L92" s="22"/>
      <c r="M92" s="23" t="e">
        <f t="shared" si="13"/>
        <v>#DIV/0!</v>
      </c>
      <c r="N92" s="227">
        <v>11.05</v>
      </c>
      <c r="O92" s="24"/>
    </row>
    <row r="93" spans="1:15" x14ac:dyDescent="0.2">
      <c r="A93" s="192" t="s">
        <v>300</v>
      </c>
      <c r="B93" s="197" t="s">
        <v>247</v>
      </c>
      <c r="C93" s="198" t="s">
        <v>0</v>
      </c>
      <c r="D93" s="165">
        <v>2</v>
      </c>
      <c r="E93" s="166"/>
      <c r="F93" s="226" t="s">
        <v>22</v>
      </c>
      <c r="G93" s="227">
        <v>7.53</v>
      </c>
      <c r="H93" s="167">
        <v>5</v>
      </c>
      <c r="I93" s="38">
        <f t="shared" si="11"/>
        <v>15.833333333333336</v>
      </c>
      <c r="J93" s="21">
        <f t="shared" si="12"/>
        <v>119.22500000000002</v>
      </c>
      <c r="K93" s="22"/>
      <c r="L93" s="22"/>
      <c r="M93" s="23" t="e">
        <f t="shared" si="13"/>
        <v>#DIV/0!</v>
      </c>
      <c r="N93" s="227">
        <v>7.53</v>
      </c>
      <c r="O93" s="24"/>
    </row>
    <row r="94" spans="1:15" x14ac:dyDescent="0.2">
      <c r="A94" s="192" t="s">
        <v>301</v>
      </c>
      <c r="B94" s="197" t="s">
        <v>249</v>
      </c>
      <c r="C94" s="198" t="s">
        <v>0</v>
      </c>
      <c r="D94" s="165"/>
      <c r="E94" s="166">
        <v>5</v>
      </c>
      <c r="F94" s="226" t="s">
        <v>22</v>
      </c>
      <c r="G94" s="227">
        <v>11.17</v>
      </c>
      <c r="H94" s="167">
        <v>5</v>
      </c>
      <c r="I94" s="38">
        <f t="shared" si="11"/>
        <v>15.833333333333336</v>
      </c>
      <c r="J94" s="21">
        <f t="shared" si="12"/>
        <v>176.85833333333335</v>
      </c>
      <c r="K94" s="22"/>
      <c r="L94" s="22"/>
      <c r="M94" s="23" t="e">
        <f t="shared" si="13"/>
        <v>#DIV/0!</v>
      </c>
      <c r="N94" s="227">
        <v>11.17</v>
      </c>
      <c r="O94" s="24"/>
    </row>
    <row r="95" spans="1:15" x14ac:dyDescent="0.2">
      <c r="A95" s="192" t="s">
        <v>302</v>
      </c>
      <c r="B95" s="197" t="s">
        <v>303</v>
      </c>
      <c r="C95" s="198" t="s">
        <v>14</v>
      </c>
      <c r="D95" s="165"/>
      <c r="E95" s="166"/>
      <c r="F95" s="226"/>
      <c r="G95" s="227">
        <v>31.26</v>
      </c>
      <c r="H95" s="226">
        <v>1</v>
      </c>
      <c r="I95" s="38">
        <f t="shared" si="11"/>
        <v>3.166666666666667</v>
      </c>
      <c r="J95" s="21">
        <f t="shared" si="12"/>
        <v>98.990000000000009</v>
      </c>
      <c r="K95" s="22"/>
      <c r="L95" s="22"/>
      <c r="M95" s="23" t="e">
        <f t="shared" si="13"/>
        <v>#DIV/0!</v>
      </c>
      <c r="N95" s="227">
        <v>31.26</v>
      </c>
      <c r="O95" s="24"/>
    </row>
    <row r="96" spans="1:15" x14ac:dyDescent="0.2">
      <c r="A96" s="192" t="s">
        <v>304</v>
      </c>
      <c r="B96" s="197" t="s">
        <v>287</v>
      </c>
      <c r="C96" s="198" t="s">
        <v>14</v>
      </c>
      <c r="D96" s="165"/>
      <c r="E96" s="166"/>
      <c r="F96" s="226"/>
      <c r="G96" s="227">
        <v>55.96</v>
      </c>
      <c r="H96" s="226">
        <v>2.5</v>
      </c>
      <c r="I96" s="38">
        <f t="shared" si="11"/>
        <v>7.9166666666666679</v>
      </c>
      <c r="J96" s="21">
        <f t="shared" si="12"/>
        <v>443.01666666666677</v>
      </c>
      <c r="K96" s="22"/>
      <c r="L96" s="22"/>
      <c r="M96" s="23" t="e">
        <f t="shared" si="13"/>
        <v>#DIV/0!</v>
      </c>
      <c r="N96" s="227">
        <v>55.96</v>
      </c>
      <c r="O96" s="24"/>
    </row>
    <row r="97" spans="1:15" x14ac:dyDescent="0.2">
      <c r="A97" s="192" t="s">
        <v>305</v>
      </c>
      <c r="B97" s="197" t="s">
        <v>12</v>
      </c>
      <c r="C97" s="198" t="s">
        <v>14</v>
      </c>
      <c r="D97" s="165">
        <v>1</v>
      </c>
      <c r="E97" s="166"/>
      <c r="F97" s="226" t="s">
        <v>22</v>
      </c>
      <c r="G97" s="227">
        <v>55.1</v>
      </c>
      <c r="H97" s="226">
        <v>2.5</v>
      </c>
      <c r="I97" s="38">
        <f t="shared" si="11"/>
        <v>7.9166666666666679</v>
      </c>
      <c r="J97" s="21">
        <f t="shared" si="12"/>
        <v>436.20833333333343</v>
      </c>
      <c r="K97" s="22"/>
      <c r="L97" s="22"/>
      <c r="M97" s="23" t="e">
        <f t="shared" si="13"/>
        <v>#DIV/0!</v>
      </c>
      <c r="N97" s="227">
        <v>55.1</v>
      </c>
      <c r="O97" s="24"/>
    </row>
    <row r="98" spans="1:15" x14ac:dyDescent="0.2">
      <c r="A98" s="192" t="s">
        <v>306</v>
      </c>
      <c r="B98" s="197" t="s">
        <v>12</v>
      </c>
      <c r="C98" s="198" t="s">
        <v>14</v>
      </c>
      <c r="D98" s="165">
        <v>1</v>
      </c>
      <c r="E98" s="166"/>
      <c r="F98" s="226" t="s">
        <v>22</v>
      </c>
      <c r="G98" s="227">
        <v>46.49</v>
      </c>
      <c r="H98" s="226">
        <v>2.5</v>
      </c>
      <c r="I98" s="38">
        <f t="shared" si="11"/>
        <v>7.9166666666666679</v>
      </c>
      <c r="J98" s="21">
        <f t="shared" si="12"/>
        <v>368.04583333333341</v>
      </c>
      <c r="K98" s="22"/>
      <c r="L98" s="22"/>
      <c r="M98" s="23" t="e">
        <f t="shared" si="13"/>
        <v>#DIV/0!</v>
      </c>
      <c r="N98" s="227">
        <v>46.49</v>
      </c>
      <c r="O98" s="24"/>
    </row>
    <row r="99" spans="1:15" x14ac:dyDescent="0.2">
      <c r="A99" s="192" t="s">
        <v>307</v>
      </c>
      <c r="B99" s="197" t="s">
        <v>308</v>
      </c>
      <c r="C99" s="198" t="s">
        <v>14</v>
      </c>
      <c r="D99" s="165">
        <v>1</v>
      </c>
      <c r="E99" s="166"/>
      <c r="F99" s="226" t="s">
        <v>22</v>
      </c>
      <c r="G99" s="227">
        <v>46.29</v>
      </c>
      <c r="H99" s="226">
        <v>2.5</v>
      </c>
      <c r="I99" s="38">
        <f t="shared" si="11"/>
        <v>7.9166666666666679</v>
      </c>
      <c r="J99" s="21">
        <f t="shared" si="12"/>
        <v>366.46250000000003</v>
      </c>
      <c r="K99" s="22"/>
      <c r="L99" s="22"/>
      <c r="M99" s="23" t="e">
        <f t="shared" si="13"/>
        <v>#DIV/0!</v>
      </c>
      <c r="N99" s="227">
        <v>46.29</v>
      </c>
      <c r="O99" s="24"/>
    </row>
    <row r="100" spans="1:15" x14ac:dyDescent="0.2">
      <c r="A100" s="192" t="s">
        <v>309</v>
      </c>
      <c r="B100" s="197" t="s">
        <v>308</v>
      </c>
      <c r="C100" s="198" t="s">
        <v>14</v>
      </c>
      <c r="D100" s="165"/>
      <c r="E100" s="166"/>
      <c r="F100" s="226"/>
      <c r="G100" s="227">
        <v>55.03</v>
      </c>
      <c r="H100" s="226">
        <v>2.5</v>
      </c>
      <c r="I100" s="38">
        <f t="shared" si="11"/>
        <v>7.9166666666666679</v>
      </c>
      <c r="J100" s="21">
        <f t="shared" si="12"/>
        <v>435.65416666666675</v>
      </c>
      <c r="K100" s="22"/>
      <c r="L100" s="22"/>
      <c r="M100" s="23" t="e">
        <f t="shared" si="13"/>
        <v>#DIV/0!</v>
      </c>
      <c r="N100" s="227">
        <v>55.03</v>
      </c>
      <c r="O100" s="24"/>
    </row>
    <row r="101" spans="1:15" x14ac:dyDescent="0.2">
      <c r="A101" s="192" t="s">
        <v>310</v>
      </c>
      <c r="B101" s="197" t="s">
        <v>308</v>
      </c>
      <c r="C101" s="198" t="s">
        <v>14</v>
      </c>
      <c r="D101" s="165"/>
      <c r="E101" s="166"/>
      <c r="F101" s="226"/>
      <c r="G101" s="227">
        <v>57.82</v>
      </c>
      <c r="H101" s="226">
        <v>2.5</v>
      </c>
      <c r="I101" s="38">
        <f t="shared" si="11"/>
        <v>7.9166666666666679</v>
      </c>
      <c r="J101" s="21">
        <f t="shared" si="12"/>
        <v>457.74166666666673</v>
      </c>
      <c r="K101" s="22"/>
      <c r="L101" s="22"/>
      <c r="M101" s="23" t="e">
        <f t="shared" si="13"/>
        <v>#DIV/0!</v>
      </c>
      <c r="N101" s="227">
        <v>57.82</v>
      </c>
      <c r="O101" s="24"/>
    </row>
    <row r="102" spans="1:15" x14ac:dyDescent="0.2">
      <c r="A102" s="185" t="s">
        <v>311</v>
      </c>
      <c r="B102" s="201" t="s">
        <v>312</v>
      </c>
      <c r="C102" s="202" t="s">
        <v>14</v>
      </c>
      <c r="D102" s="188"/>
      <c r="E102" s="189"/>
      <c r="F102" s="228"/>
      <c r="G102" s="191">
        <v>21.37</v>
      </c>
      <c r="H102" s="228">
        <v>0</v>
      </c>
      <c r="I102" s="129"/>
      <c r="J102" s="120"/>
      <c r="K102" s="121"/>
      <c r="L102" s="121"/>
      <c r="M102" s="122"/>
      <c r="N102" s="191"/>
      <c r="O102" s="123"/>
    </row>
    <row r="103" spans="1:15" x14ac:dyDescent="0.2">
      <c r="A103" s="192" t="s">
        <v>313</v>
      </c>
      <c r="B103" s="197" t="s">
        <v>3</v>
      </c>
      <c r="C103" s="198" t="s">
        <v>14</v>
      </c>
      <c r="D103" s="165"/>
      <c r="E103" s="166"/>
      <c r="F103" s="226"/>
      <c r="G103" s="227">
        <v>51.58</v>
      </c>
      <c r="H103" s="226">
        <v>5</v>
      </c>
      <c r="I103" s="38">
        <f t="shared" si="11"/>
        <v>15.833333333333336</v>
      </c>
      <c r="J103" s="21">
        <f t="shared" si="12"/>
        <v>816.68333333333339</v>
      </c>
      <c r="K103" s="22"/>
      <c r="L103" s="22"/>
      <c r="M103" s="23" t="e">
        <f t="shared" si="13"/>
        <v>#DIV/0!</v>
      </c>
      <c r="N103" s="227">
        <v>51.58</v>
      </c>
      <c r="O103" s="24"/>
    </row>
    <row r="104" spans="1:15" x14ac:dyDescent="0.2">
      <c r="A104" s="192" t="s">
        <v>314</v>
      </c>
      <c r="B104" s="197" t="s">
        <v>3</v>
      </c>
      <c r="C104" s="198" t="s">
        <v>14</v>
      </c>
      <c r="D104" s="165"/>
      <c r="E104" s="166"/>
      <c r="F104" s="226"/>
      <c r="G104" s="227">
        <v>37.97</v>
      </c>
      <c r="H104" s="226">
        <v>5</v>
      </c>
      <c r="I104" s="38">
        <f t="shared" si="11"/>
        <v>15.833333333333336</v>
      </c>
      <c r="J104" s="21">
        <f t="shared" si="12"/>
        <v>601.19166666666672</v>
      </c>
      <c r="K104" s="22"/>
      <c r="L104" s="22"/>
      <c r="M104" s="23" t="e">
        <f t="shared" si="13"/>
        <v>#DIV/0!</v>
      </c>
      <c r="N104" s="227">
        <v>37.97</v>
      </c>
      <c r="O104" s="24"/>
    </row>
    <row r="105" spans="1:15" ht="13.5" thickBot="1" x14ac:dyDescent="0.25">
      <c r="A105" s="212" t="s">
        <v>315</v>
      </c>
      <c r="B105" s="213" t="s">
        <v>10</v>
      </c>
      <c r="C105" s="214" t="s">
        <v>266</v>
      </c>
      <c r="D105" s="215"/>
      <c r="E105" s="216"/>
      <c r="F105" s="229"/>
      <c r="G105" s="230">
        <v>37.46</v>
      </c>
      <c r="H105" s="229">
        <v>5</v>
      </c>
      <c r="I105" s="40">
        <f t="shared" si="11"/>
        <v>15.833333333333336</v>
      </c>
      <c r="J105" s="27">
        <f t="shared" si="12"/>
        <v>593.11666666666679</v>
      </c>
      <c r="K105" s="28"/>
      <c r="L105" s="28"/>
      <c r="M105" s="29" t="e">
        <f t="shared" si="13"/>
        <v>#DIV/0!</v>
      </c>
      <c r="N105" s="230">
        <v>37.46</v>
      </c>
      <c r="O105" s="30"/>
    </row>
    <row r="106" spans="1:15" ht="13.5" thickBot="1" x14ac:dyDescent="0.25">
      <c r="A106" s="114" t="s">
        <v>7</v>
      </c>
      <c r="B106" s="31"/>
      <c r="C106" s="31"/>
      <c r="D106" s="16"/>
      <c r="E106" s="16"/>
      <c r="F106" s="16"/>
      <c r="G106" s="32"/>
      <c r="H106" s="16"/>
      <c r="I106" s="17"/>
      <c r="J106" s="17"/>
      <c r="K106" s="17"/>
      <c r="L106" s="17"/>
      <c r="M106" s="17"/>
      <c r="N106" s="17"/>
      <c r="O106" s="17"/>
    </row>
    <row r="107" spans="1:15" x14ac:dyDescent="0.2">
      <c r="A107" s="219" t="s">
        <v>316</v>
      </c>
      <c r="B107" s="220" t="s">
        <v>12</v>
      </c>
      <c r="C107" s="221" t="s">
        <v>332</v>
      </c>
      <c r="D107" s="222">
        <v>1</v>
      </c>
      <c r="E107" s="223"/>
      <c r="F107" s="224" t="s">
        <v>22</v>
      </c>
      <c r="G107" s="225">
        <v>47.24</v>
      </c>
      <c r="H107" s="224">
        <v>2.5</v>
      </c>
      <c r="I107" s="33">
        <f>190/12/5*H107</f>
        <v>7.9166666666666679</v>
      </c>
      <c r="J107" s="34">
        <f>G107*I107</f>
        <v>373.98333333333341</v>
      </c>
      <c r="K107" s="35"/>
      <c r="L107" s="35"/>
      <c r="M107" s="36" t="e">
        <f t="shared" ref="M107:M108" si="14">J107/K107*L107</f>
        <v>#DIV/0!</v>
      </c>
      <c r="N107" s="225">
        <v>47.24</v>
      </c>
      <c r="O107" s="37"/>
    </row>
    <row r="108" spans="1:15" x14ac:dyDescent="0.2">
      <c r="A108" s="162" t="s">
        <v>317</v>
      </c>
      <c r="B108" s="197" t="s">
        <v>12</v>
      </c>
      <c r="C108" s="198" t="s">
        <v>332</v>
      </c>
      <c r="D108" s="207">
        <v>1</v>
      </c>
      <c r="E108" s="208"/>
      <c r="F108" s="231" t="s">
        <v>22</v>
      </c>
      <c r="G108" s="227">
        <v>47.81</v>
      </c>
      <c r="H108" s="226">
        <v>2.5</v>
      </c>
      <c r="I108" s="38">
        <f t="shared" ref="I108" si="15">190/12/5*H108</f>
        <v>7.9166666666666679</v>
      </c>
      <c r="J108" s="21">
        <f t="shared" ref="J108" si="16">G108*I108</f>
        <v>378.49583333333339</v>
      </c>
      <c r="K108" s="22"/>
      <c r="L108" s="22"/>
      <c r="M108" s="23" t="e">
        <f t="shared" si="14"/>
        <v>#DIV/0!</v>
      </c>
      <c r="N108" s="227">
        <v>47.81</v>
      </c>
      <c r="O108" s="24"/>
    </row>
    <row r="109" spans="1:15" x14ac:dyDescent="0.2">
      <c r="A109" s="192" t="s">
        <v>319</v>
      </c>
      <c r="B109" s="197" t="s">
        <v>3</v>
      </c>
      <c r="C109" s="198" t="s">
        <v>14</v>
      </c>
      <c r="D109" s="207"/>
      <c r="E109" s="208"/>
      <c r="F109" s="231"/>
      <c r="G109" s="227">
        <v>31.35</v>
      </c>
      <c r="H109" s="226">
        <v>5</v>
      </c>
      <c r="I109" s="38">
        <f t="shared" ref="I109:I143" si="17">190/12/5*H109</f>
        <v>15.833333333333336</v>
      </c>
      <c r="J109" s="21">
        <f t="shared" ref="J109:J143" si="18">G109*I109</f>
        <v>496.37500000000011</v>
      </c>
      <c r="K109" s="22"/>
      <c r="L109" s="22"/>
      <c r="M109" s="23" t="e">
        <f t="shared" ref="M109:M143" si="19">J109/K109*L109</f>
        <v>#DIV/0!</v>
      </c>
      <c r="N109" s="227">
        <v>31.35</v>
      </c>
      <c r="O109" s="24"/>
    </row>
    <row r="110" spans="1:15" x14ac:dyDescent="0.2">
      <c r="A110" s="192" t="s">
        <v>320</v>
      </c>
      <c r="B110" s="197" t="s">
        <v>10</v>
      </c>
      <c r="C110" s="198" t="s">
        <v>14</v>
      </c>
      <c r="D110" s="207"/>
      <c r="E110" s="208"/>
      <c r="F110" s="231"/>
      <c r="G110" s="227">
        <v>28.88</v>
      </c>
      <c r="H110" s="226">
        <v>5</v>
      </c>
      <c r="I110" s="38">
        <f t="shared" si="17"/>
        <v>15.833333333333336</v>
      </c>
      <c r="J110" s="21">
        <f t="shared" si="18"/>
        <v>457.26666666666671</v>
      </c>
      <c r="K110" s="22"/>
      <c r="L110" s="22"/>
      <c r="M110" s="23" t="e">
        <f t="shared" si="19"/>
        <v>#DIV/0!</v>
      </c>
      <c r="N110" s="227">
        <v>28.88</v>
      </c>
      <c r="O110" s="24"/>
    </row>
    <row r="111" spans="1:15" x14ac:dyDescent="0.2">
      <c r="A111" s="192" t="s">
        <v>321</v>
      </c>
      <c r="B111" s="197" t="s">
        <v>333</v>
      </c>
      <c r="C111" s="198" t="s">
        <v>14</v>
      </c>
      <c r="D111" s="207">
        <v>1</v>
      </c>
      <c r="E111" s="208"/>
      <c r="F111" s="231" t="s">
        <v>22</v>
      </c>
      <c r="G111" s="227">
        <v>52.77</v>
      </c>
      <c r="H111" s="226">
        <v>2.5</v>
      </c>
      <c r="I111" s="38">
        <f t="shared" si="17"/>
        <v>7.9166666666666679</v>
      </c>
      <c r="J111" s="21">
        <f t="shared" si="18"/>
        <v>417.7625000000001</v>
      </c>
      <c r="K111" s="22"/>
      <c r="L111" s="22"/>
      <c r="M111" s="23" t="e">
        <f t="shared" si="19"/>
        <v>#DIV/0!</v>
      </c>
      <c r="N111" s="227">
        <v>52.77</v>
      </c>
      <c r="O111" s="24"/>
    </row>
    <row r="112" spans="1:15" x14ac:dyDescent="0.2">
      <c r="A112" s="192" t="s">
        <v>322</v>
      </c>
      <c r="B112" s="197" t="s">
        <v>12</v>
      </c>
      <c r="C112" s="198" t="s">
        <v>332</v>
      </c>
      <c r="D112" s="207">
        <v>1</v>
      </c>
      <c r="E112" s="208"/>
      <c r="F112" s="231" t="s">
        <v>22</v>
      </c>
      <c r="G112" s="227">
        <v>46.12</v>
      </c>
      <c r="H112" s="226">
        <v>2.5</v>
      </c>
      <c r="I112" s="38">
        <f t="shared" si="17"/>
        <v>7.9166666666666679</v>
      </c>
      <c r="J112" s="21">
        <f t="shared" si="18"/>
        <v>365.11666666666667</v>
      </c>
      <c r="K112" s="22"/>
      <c r="L112" s="22"/>
      <c r="M112" s="23" t="e">
        <f t="shared" si="19"/>
        <v>#DIV/0!</v>
      </c>
      <c r="N112" s="227">
        <v>46.12</v>
      </c>
      <c r="O112" s="24"/>
    </row>
    <row r="113" spans="1:15" x14ac:dyDescent="0.2">
      <c r="A113" s="192" t="s">
        <v>323</v>
      </c>
      <c r="B113" s="197" t="s">
        <v>3</v>
      </c>
      <c r="C113" s="198" t="s">
        <v>14</v>
      </c>
      <c r="D113" s="207"/>
      <c r="E113" s="208"/>
      <c r="F113" s="231"/>
      <c r="G113" s="227">
        <v>40.590000000000003</v>
      </c>
      <c r="H113" s="226">
        <v>5</v>
      </c>
      <c r="I113" s="38">
        <f t="shared" si="17"/>
        <v>15.833333333333336</v>
      </c>
      <c r="J113" s="21">
        <f t="shared" si="18"/>
        <v>642.67500000000018</v>
      </c>
      <c r="K113" s="22"/>
      <c r="L113" s="22"/>
      <c r="M113" s="23" t="e">
        <f t="shared" si="19"/>
        <v>#DIV/0!</v>
      </c>
      <c r="N113" s="227">
        <v>40.590000000000003</v>
      </c>
      <c r="O113" s="24"/>
    </row>
    <row r="114" spans="1:15" x14ac:dyDescent="0.2">
      <c r="A114" s="192" t="s">
        <v>324</v>
      </c>
      <c r="B114" s="197" t="s">
        <v>184</v>
      </c>
      <c r="C114" s="198" t="s">
        <v>14</v>
      </c>
      <c r="D114" s="207">
        <v>1</v>
      </c>
      <c r="E114" s="208"/>
      <c r="F114" s="231" t="s">
        <v>22</v>
      </c>
      <c r="G114" s="227">
        <v>32.94</v>
      </c>
      <c r="H114" s="226">
        <v>2.5</v>
      </c>
      <c r="I114" s="38">
        <f t="shared" si="17"/>
        <v>7.9166666666666679</v>
      </c>
      <c r="J114" s="21">
        <f t="shared" si="18"/>
        <v>260.77500000000003</v>
      </c>
      <c r="K114" s="22"/>
      <c r="L114" s="22"/>
      <c r="M114" s="23" t="e">
        <f t="shared" si="19"/>
        <v>#DIV/0!</v>
      </c>
      <c r="N114" s="227">
        <v>32.94</v>
      </c>
      <c r="O114" s="24"/>
    </row>
    <row r="115" spans="1:15" x14ac:dyDescent="0.2">
      <c r="A115" s="192" t="s">
        <v>325</v>
      </c>
      <c r="B115" s="197" t="s">
        <v>12</v>
      </c>
      <c r="C115" s="198" t="s">
        <v>332</v>
      </c>
      <c r="D115" s="207">
        <v>1</v>
      </c>
      <c r="E115" s="208"/>
      <c r="F115" s="231" t="s">
        <v>22</v>
      </c>
      <c r="G115" s="227">
        <v>51.53</v>
      </c>
      <c r="H115" s="226">
        <v>2.5</v>
      </c>
      <c r="I115" s="38">
        <f t="shared" si="17"/>
        <v>7.9166666666666679</v>
      </c>
      <c r="J115" s="21">
        <f t="shared" si="18"/>
        <v>407.94583333333338</v>
      </c>
      <c r="K115" s="22"/>
      <c r="L115" s="22"/>
      <c r="M115" s="23" t="e">
        <f t="shared" si="19"/>
        <v>#DIV/0!</v>
      </c>
      <c r="N115" s="227">
        <v>51.53</v>
      </c>
      <c r="O115" s="24"/>
    </row>
    <row r="116" spans="1:15" x14ac:dyDescent="0.2">
      <c r="A116" s="192" t="s">
        <v>326</v>
      </c>
      <c r="B116" s="197" t="s">
        <v>12</v>
      </c>
      <c r="C116" s="198" t="s">
        <v>14</v>
      </c>
      <c r="D116" s="207">
        <v>1</v>
      </c>
      <c r="E116" s="208"/>
      <c r="F116" s="231" t="s">
        <v>22</v>
      </c>
      <c r="G116" s="227">
        <v>47.18</v>
      </c>
      <c r="H116" s="226">
        <v>2.5</v>
      </c>
      <c r="I116" s="38">
        <f t="shared" si="17"/>
        <v>7.9166666666666679</v>
      </c>
      <c r="J116" s="21">
        <f t="shared" si="18"/>
        <v>373.50833333333338</v>
      </c>
      <c r="K116" s="22"/>
      <c r="L116" s="22"/>
      <c r="M116" s="23" t="e">
        <f t="shared" si="19"/>
        <v>#DIV/0!</v>
      </c>
      <c r="N116" s="227">
        <v>47.18</v>
      </c>
      <c r="O116" s="24"/>
    </row>
    <row r="117" spans="1:15" x14ac:dyDescent="0.2">
      <c r="A117" s="192" t="s">
        <v>327</v>
      </c>
      <c r="B117" s="197" t="s">
        <v>12</v>
      </c>
      <c r="C117" s="198" t="s">
        <v>332</v>
      </c>
      <c r="D117" s="207"/>
      <c r="E117" s="208"/>
      <c r="F117" s="231"/>
      <c r="G117" s="227">
        <v>49.64</v>
      </c>
      <c r="H117" s="226">
        <v>2.5</v>
      </c>
      <c r="I117" s="38">
        <f t="shared" si="17"/>
        <v>7.9166666666666679</v>
      </c>
      <c r="J117" s="21">
        <f t="shared" si="18"/>
        <v>392.98333333333341</v>
      </c>
      <c r="K117" s="22"/>
      <c r="L117" s="22"/>
      <c r="M117" s="23" t="e">
        <f t="shared" si="19"/>
        <v>#DIV/0!</v>
      </c>
      <c r="N117" s="227">
        <v>49.64</v>
      </c>
      <c r="O117" s="24"/>
    </row>
    <row r="118" spans="1:15" x14ac:dyDescent="0.2">
      <c r="A118" s="192" t="s">
        <v>328</v>
      </c>
      <c r="B118" s="197" t="s">
        <v>12</v>
      </c>
      <c r="C118" s="198" t="s">
        <v>14</v>
      </c>
      <c r="D118" s="207">
        <v>1</v>
      </c>
      <c r="E118" s="208"/>
      <c r="F118" s="231" t="s">
        <v>22</v>
      </c>
      <c r="G118" s="227">
        <v>48.38</v>
      </c>
      <c r="H118" s="226">
        <v>2.5</v>
      </c>
      <c r="I118" s="38">
        <f t="shared" si="17"/>
        <v>7.9166666666666679</v>
      </c>
      <c r="J118" s="21">
        <f t="shared" si="18"/>
        <v>383.00833333333338</v>
      </c>
      <c r="K118" s="22"/>
      <c r="L118" s="22"/>
      <c r="M118" s="23" t="e">
        <f t="shared" si="19"/>
        <v>#DIV/0!</v>
      </c>
      <c r="N118" s="227">
        <v>48.38</v>
      </c>
      <c r="O118" s="24"/>
    </row>
    <row r="119" spans="1:15" x14ac:dyDescent="0.2">
      <c r="A119" s="192" t="s">
        <v>329</v>
      </c>
      <c r="B119" s="197" t="s">
        <v>334</v>
      </c>
      <c r="C119" s="198" t="s">
        <v>14</v>
      </c>
      <c r="D119" s="207"/>
      <c r="E119" s="208"/>
      <c r="F119" s="231"/>
      <c r="G119" s="227">
        <v>22.56</v>
      </c>
      <c r="H119" s="226">
        <v>5</v>
      </c>
      <c r="I119" s="38">
        <f t="shared" si="17"/>
        <v>15.833333333333336</v>
      </c>
      <c r="J119" s="21">
        <f t="shared" si="18"/>
        <v>357.20000000000005</v>
      </c>
      <c r="K119" s="22"/>
      <c r="L119" s="22"/>
      <c r="M119" s="23" t="e">
        <f t="shared" si="19"/>
        <v>#DIV/0!</v>
      </c>
      <c r="N119" s="227">
        <v>22.56</v>
      </c>
      <c r="O119" s="24"/>
    </row>
    <row r="120" spans="1:15" x14ac:dyDescent="0.2">
      <c r="A120" s="185" t="s">
        <v>330</v>
      </c>
      <c r="B120" s="201" t="s">
        <v>226</v>
      </c>
      <c r="C120" s="202" t="s">
        <v>14</v>
      </c>
      <c r="D120" s="203"/>
      <c r="E120" s="204"/>
      <c r="F120" s="232"/>
      <c r="G120" s="191">
        <v>1.46</v>
      </c>
      <c r="H120" s="228">
        <v>0</v>
      </c>
      <c r="I120" s="129"/>
      <c r="J120" s="120"/>
      <c r="K120" s="121"/>
      <c r="L120" s="121"/>
      <c r="M120" s="122" t="e">
        <f t="shared" si="19"/>
        <v>#DIV/0!</v>
      </c>
      <c r="N120" s="191"/>
      <c r="O120" s="123"/>
    </row>
    <row r="121" spans="1:15" x14ac:dyDescent="0.2">
      <c r="A121" s="192" t="s">
        <v>331</v>
      </c>
      <c r="B121" s="197" t="s">
        <v>285</v>
      </c>
      <c r="C121" s="198" t="s">
        <v>200</v>
      </c>
      <c r="D121" s="207"/>
      <c r="E121" s="208"/>
      <c r="F121" s="231"/>
      <c r="G121" s="227">
        <v>34.93</v>
      </c>
      <c r="H121" s="226">
        <v>5</v>
      </c>
      <c r="I121" s="38">
        <f t="shared" si="17"/>
        <v>15.833333333333336</v>
      </c>
      <c r="J121" s="21">
        <f t="shared" si="18"/>
        <v>553.05833333333339</v>
      </c>
      <c r="K121" s="22"/>
      <c r="L121" s="22"/>
      <c r="M121" s="23" t="e">
        <f t="shared" si="19"/>
        <v>#DIV/0!</v>
      </c>
      <c r="N121" s="227">
        <v>34.93</v>
      </c>
      <c r="O121" s="24"/>
    </row>
    <row r="122" spans="1:15" x14ac:dyDescent="0.2">
      <c r="A122" s="192" t="s">
        <v>335</v>
      </c>
      <c r="B122" s="197" t="s">
        <v>10</v>
      </c>
      <c r="C122" s="198" t="s">
        <v>200</v>
      </c>
      <c r="D122" s="207"/>
      <c r="E122" s="208"/>
      <c r="F122" s="231"/>
      <c r="G122" s="227">
        <v>28.64</v>
      </c>
      <c r="H122" s="226">
        <v>5</v>
      </c>
      <c r="I122" s="38">
        <f t="shared" si="17"/>
        <v>15.833333333333336</v>
      </c>
      <c r="J122" s="21">
        <f t="shared" si="18"/>
        <v>453.46666666666675</v>
      </c>
      <c r="K122" s="22"/>
      <c r="L122" s="22"/>
      <c r="M122" s="23" t="e">
        <f t="shared" si="19"/>
        <v>#DIV/0!</v>
      </c>
      <c r="N122" s="227">
        <v>28.64</v>
      </c>
      <c r="O122" s="24"/>
    </row>
    <row r="123" spans="1:15" x14ac:dyDescent="0.2">
      <c r="A123" s="192" t="s">
        <v>336</v>
      </c>
      <c r="B123" s="197" t="s">
        <v>285</v>
      </c>
      <c r="C123" s="198" t="s">
        <v>200</v>
      </c>
      <c r="D123" s="207"/>
      <c r="E123" s="208"/>
      <c r="F123" s="231"/>
      <c r="G123" s="227">
        <v>140.15</v>
      </c>
      <c r="H123" s="226">
        <v>5</v>
      </c>
      <c r="I123" s="38">
        <f t="shared" si="17"/>
        <v>15.833333333333336</v>
      </c>
      <c r="J123" s="21">
        <f t="shared" si="18"/>
        <v>2219.041666666667</v>
      </c>
      <c r="K123" s="22"/>
      <c r="L123" s="22"/>
      <c r="M123" s="23" t="e">
        <f t="shared" si="19"/>
        <v>#DIV/0!</v>
      </c>
      <c r="N123" s="227">
        <v>140.15</v>
      </c>
      <c r="O123" s="24"/>
    </row>
    <row r="124" spans="1:15" x14ac:dyDescent="0.2">
      <c r="A124" s="192" t="s">
        <v>337</v>
      </c>
      <c r="B124" s="197" t="s">
        <v>296</v>
      </c>
      <c r="C124" s="198" t="s">
        <v>0</v>
      </c>
      <c r="D124" s="207">
        <v>1</v>
      </c>
      <c r="E124" s="208">
        <v>1</v>
      </c>
      <c r="F124" s="231" t="s">
        <v>22</v>
      </c>
      <c r="G124" s="227">
        <v>5.41</v>
      </c>
      <c r="H124" s="226">
        <v>5</v>
      </c>
      <c r="I124" s="38">
        <f t="shared" si="17"/>
        <v>15.833333333333336</v>
      </c>
      <c r="J124" s="21">
        <f t="shared" si="18"/>
        <v>85.658333333333346</v>
      </c>
      <c r="K124" s="22"/>
      <c r="L124" s="22"/>
      <c r="M124" s="23" t="e">
        <f t="shared" si="19"/>
        <v>#DIV/0!</v>
      </c>
      <c r="N124" s="227">
        <v>5.41</v>
      </c>
      <c r="O124" s="24"/>
    </row>
    <row r="125" spans="1:15" x14ac:dyDescent="0.2">
      <c r="A125" s="192" t="s">
        <v>338</v>
      </c>
      <c r="B125" s="197" t="s">
        <v>297</v>
      </c>
      <c r="C125" s="198" t="s">
        <v>0</v>
      </c>
      <c r="D125" s="207">
        <v>1</v>
      </c>
      <c r="E125" s="208">
        <v>1</v>
      </c>
      <c r="F125" s="231" t="s">
        <v>22</v>
      </c>
      <c r="G125" s="227">
        <v>5.39</v>
      </c>
      <c r="H125" s="226">
        <v>5</v>
      </c>
      <c r="I125" s="38">
        <f t="shared" si="17"/>
        <v>15.833333333333336</v>
      </c>
      <c r="J125" s="21">
        <f t="shared" si="18"/>
        <v>85.341666666666669</v>
      </c>
      <c r="K125" s="22"/>
      <c r="L125" s="22"/>
      <c r="M125" s="23" t="e">
        <f t="shared" si="19"/>
        <v>#DIV/0!</v>
      </c>
      <c r="N125" s="227">
        <v>5.39</v>
      </c>
      <c r="O125" s="24"/>
    </row>
    <row r="126" spans="1:15" x14ac:dyDescent="0.2">
      <c r="A126" s="192" t="s">
        <v>339</v>
      </c>
      <c r="B126" s="197" t="s">
        <v>246</v>
      </c>
      <c r="C126" s="198" t="s">
        <v>0</v>
      </c>
      <c r="D126" s="207">
        <v>2</v>
      </c>
      <c r="E126" s="208"/>
      <c r="F126" s="231" t="s">
        <v>22</v>
      </c>
      <c r="G126" s="227">
        <v>7.41</v>
      </c>
      <c r="H126" s="226">
        <v>5</v>
      </c>
      <c r="I126" s="38">
        <f t="shared" si="17"/>
        <v>15.833333333333336</v>
      </c>
      <c r="J126" s="21">
        <f t="shared" si="18"/>
        <v>117.32500000000002</v>
      </c>
      <c r="K126" s="22"/>
      <c r="L126" s="22"/>
      <c r="M126" s="23" t="e">
        <f t="shared" si="19"/>
        <v>#DIV/0!</v>
      </c>
      <c r="N126" s="227">
        <v>7.41</v>
      </c>
      <c r="O126" s="24"/>
    </row>
    <row r="127" spans="1:15" x14ac:dyDescent="0.2">
      <c r="A127" s="192" t="s">
        <v>341</v>
      </c>
      <c r="B127" s="197" t="s">
        <v>239</v>
      </c>
      <c r="C127" s="198" t="s">
        <v>0</v>
      </c>
      <c r="D127" s="207"/>
      <c r="E127" s="208">
        <v>4</v>
      </c>
      <c r="F127" s="231" t="s">
        <v>22</v>
      </c>
      <c r="G127" s="227">
        <v>11.07</v>
      </c>
      <c r="H127" s="226">
        <v>5</v>
      </c>
      <c r="I127" s="38">
        <f t="shared" si="17"/>
        <v>15.833333333333336</v>
      </c>
      <c r="J127" s="21">
        <f t="shared" si="18"/>
        <v>175.27500000000003</v>
      </c>
      <c r="K127" s="22"/>
      <c r="L127" s="22"/>
      <c r="M127" s="23" t="e">
        <f t="shared" si="19"/>
        <v>#DIV/0!</v>
      </c>
      <c r="N127" s="227">
        <v>11.07</v>
      </c>
      <c r="O127" s="24"/>
    </row>
    <row r="128" spans="1:15" x14ac:dyDescent="0.2">
      <c r="A128" s="192" t="s">
        <v>340</v>
      </c>
      <c r="B128" s="197" t="s">
        <v>247</v>
      </c>
      <c r="C128" s="198" t="s">
        <v>0</v>
      </c>
      <c r="D128" s="207">
        <v>2</v>
      </c>
      <c r="E128" s="208"/>
      <c r="F128" s="231" t="s">
        <v>22</v>
      </c>
      <c r="G128" s="227">
        <v>7.45</v>
      </c>
      <c r="H128" s="226">
        <v>5</v>
      </c>
      <c r="I128" s="38">
        <f t="shared" si="17"/>
        <v>15.833333333333336</v>
      </c>
      <c r="J128" s="21">
        <f t="shared" si="18"/>
        <v>117.95833333333336</v>
      </c>
      <c r="K128" s="22"/>
      <c r="L128" s="22"/>
      <c r="M128" s="23" t="e">
        <f t="shared" si="19"/>
        <v>#DIV/0!</v>
      </c>
      <c r="N128" s="227">
        <v>7.45</v>
      </c>
      <c r="O128" s="24"/>
    </row>
    <row r="129" spans="1:15" x14ac:dyDescent="0.2">
      <c r="A129" s="192" t="s">
        <v>342</v>
      </c>
      <c r="B129" s="197" t="s">
        <v>249</v>
      </c>
      <c r="C129" s="198" t="s">
        <v>0</v>
      </c>
      <c r="D129" s="207"/>
      <c r="E129" s="208">
        <v>5</v>
      </c>
      <c r="F129" s="231" t="s">
        <v>22</v>
      </c>
      <c r="G129" s="227">
        <v>11.18</v>
      </c>
      <c r="H129" s="226">
        <v>5</v>
      </c>
      <c r="I129" s="38">
        <f t="shared" si="17"/>
        <v>15.833333333333336</v>
      </c>
      <c r="J129" s="21">
        <f t="shared" si="18"/>
        <v>177.01666666666668</v>
      </c>
      <c r="K129" s="22"/>
      <c r="L129" s="22"/>
      <c r="M129" s="23" t="e">
        <f t="shared" si="19"/>
        <v>#DIV/0!</v>
      </c>
      <c r="N129" s="227">
        <v>11.18</v>
      </c>
      <c r="O129" s="24"/>
    </row>
    <row r="130" spans="1:15" x14ac:dyDescent="0.2">
      <c r="A130" s="192" t="s">
        <v>343</v>
      </c>
      <c r="B130" s="197" t="s">
        <v>349</v>
      </c>
      <c r="C130" s="198" t="s">
        <v>350</v>
      </c>
      <c r="D130" s="207"/>
      <c r="E130" s="208"/>
      <c r="F130" s="231"/>
      <c r="G130" s="227">
        <v>88.7</v>
      </c>
      <c r="H130" s="226">
        <v>2.5</v>
      </c>
      <c r="I130" s="38">
        <f t="shared" si="17"/>
        <v>7.9166666666666679</v>
      </c>
      <c r="J130" s="21">
        <f t="shared" si="18"/>
        <v>702.20833333333348</v>
      </c>
      <c r="K130" s="22"/>
      <c r="L130" s="22"/>
      <c r="M130" s="23" t="e">
        <f t="shared" si="19"/>
        <v>#DIV/0!</v>
      </c>
      <c r="N130" s="227">
        <v>88.7</v>
      </c>
      <c r="O130" s="24"/>
    </row>
    <row r="131" spans="1:15" x14ac:dyDescent="0.2">
      <c r="A131" s="185" t="s">
        <v>344</v>
      </c>
      <c r="B131" s="201" t="s">
        <v>351</v>
      </c>
      <c r="C131" s="202" t="s">
        <v>14</v>
      </c>
      <c r="D131" s="203"/>
      <c r="E131" s="204"/>
      <c r="F131" s="232"/>
      <c r="G131" s="191">
        <v>6.52</v>
      </c>
      <c r="H131" s="233">
        <v>0</v>
      </c>
      <c r="I131" s="129"/>
      <c r="J131" s="120"/>
      <c r="K131" s="121"/>
      <c r="L131" s="121"/>
      <c r="M131" s="122"/>
      <c r="N131" s="191"/>
      <c r="O131" s="123"/>
    </row>
    <row r="132" spans="1:15" x14ac:dyDescent="0.2">
      <c r="A132" s="192" t="s">
        <v>345</v>
      </c>
      <c r="B132" s="197" t="s">
        <v>26</v>
      </c>
      <c r="C132" s="198" t="s">
        <v>350</v>
      </c>
      <c r="D132" s="207">
        <v>1</v>
      </c>
      <c r="E132" s="208"/>
      <c r="F132" s="231" t="s">
        <v>22</v>
      </c>
      <c r="G132" s="227">
        <v>38.43</v>
      </c>
      <c r="H132" s="226">
        <v>1</v>
      </c>
      <c r="I132" s="38">
        <f t="shared" si="17"/>
        <v>3.166666666666667</v>
      </c>
      <c r="J132" s="21">
        <f t="shared" si="18"/>
        <v>121.69500000000001</v>
      </c>
      <c r="K132" s="22"/>
      <c r="L132" s="22"/>
      <c r="M132" s="23" t="e">
        <f t="shared" si="19"/>
        <v>#DIV/0!</v>
      </c>
      <c r="N132" s="227">
        <v>38.43</v>
      </c>
      <c r="O132" s="24"/>
    </row>
    <row r="133" spans="1:15" x14ac:dyDescent="0.2">
      <c r="A133" s="192" t="s">
        <v>346</v>
      </c>
      <c r="B133" s="197" t="s">
        <v>13</v>
      </c>
      <c r="C133" s="198" t="s">
        <v>350</v>
      </c>
      <c r="D133" s="207"/>
      <c r="E133" s="208"/>
      <c r="F133" s="231"/>
      <c r="G133" s="227">
        <v>47.12</v>
      </c>
      <c r="H133" s="226">
        <v>1</v>
      </c>
      <c r="I133" s="38">
        <f t="shared" si="17"/>
        <v>3.166666666666667</v>
      </c>
      <c r="J133" s="21">
        <f t="shared" si="18"/>
        <v>149.21333333333334</v>
      </c>
      <c r="K133" s="22"/>
      <c r="L133" s="22"/>
      <c r="M133" s="23" t="e">
        <f t="shared" si="19"/>
        <v>#DIV/0!</v>
      </c>
      <c r="N133" s="227">
        <v>47.12</v>
      </c>
      <c r="O133" s="24"/>
    </row>
    <row r="134" spans="1:15" x14ac:dyDescent="0.2">
      <c r="A134" s="192" t="s">
        <v>347</v>
      </c>
      <c r="B134" s="197" t="s">
        <v>358</v>
      </c>
      <c r="C134" s="198" t="s">
        <v>350</v>
      </c>
      <c r="D134" s="207">
        <v>1</v>
      </c>
      <c r="E134" s="208"/>
      <c r="F134" s="231" t="s">
        <v>22</v>
      </c>
      <c r="G134" s="227">
        <v>28.98</v>
      </c>
      <c r="H134" s="226">
        <v>1</v>
      </c>
      <c r="I134" s="38">
        <f t="shared" si="17"/>
        <v>3.166666666666667</v>
      </c>
      <c r="J134" s="21">
        <f t="shared" si="18"/>
        <v>91.77000000000001</v>
      </c>
      <c r="K134" s="22"/>
      <c r="L134" s="22"/>
      <c r="M134" s="23" t="e">
        <f t="shared" si="19"/>
        <v>#DIV/0!</v>
      </c>
      <c r="N134" s="227">
        <v>28.98</v>
      </c>
      <c r="O134" s="24"/>
    </row>
    <row r="135" spans="1:15" x14ac:dyDescent="0.2">
      <c r="A135" s="192" t="s">
        <v>348</v>
      </c>
      <c r="B135" s="197" t="s">
        <v>359</v>
      </c>
      <c r="C135" s="198" t="s">
        <v>14</v>
      </c>
      <c r="D135" s="207"/>
      <c r="E135" s="208"/>
      <c r="F135" s="231"/>
      <c r="G135" s="227">
        <v>8.9700000000000006</v>
      </c>
      <c r="H135" s="226">
        <v>1</v>
      </c>
      <c r="I135" s="38">
        <f t="shared" si="17"/>
        <v>3.166666666666667</v>
      </c>
      <c r="J135" s="21">
        <f t="shared" si="18"/>
        <v>28.405000000000005</v>
      </c>
      <c r="K135" s="22"/>
      <c r="L135" s="22"/>
      <c r="M135" s="23" t="e">
        <f t="shared" si="19"/>
        <v>#DIV/0!</v>
      </c>
      <c r="N135" s="227">
        <v>8.9700000000000006</v>
      </c>
      <c r="O135" s="24"/>
    </row>
    <row r="136" spans="1:15" x14ac:dyDescent="0.2">
      <c r="A136" s="192" t="s">
        <v>352</v>
      </c>
      <c r="B136" s="197" t="s">
        <v>5</v>
      </c>
      <c r="C136" s="198" t="s">
        <v>14</v>
      </c>
      <c r="D136" s="207"/>
      <c r="E136" s="208"/>
      <c r="F136" s="231"/>
      <c r="G136" s="227">
        <v>5.98</v>
      </c>
      <c r="H136" s="226">
        <v>5</v>
      </c>
      <c r="I136" s="38">
        <f t="shared" si="17"/>
        <v>15.833333333333336</v>
      </c>
      <c r="J136" s="21">
        <f t="shared" si="18"/>
        <v>94.683333333333351</v>
      </c>
      <c r="K136" s="22"/>
      <c r="L136" s="22"/>
      <c r="M136" s="23" t="e">
        <f t="shared" si="19"/>
        <v>#DIV/0!</v>
      </c>
      <c r="N136" s="227">
        <v>5.98</v>
      </c>
      <c r="O136" s="24"/>
    </row>
    <row r="137" spans="1:15" x14ac:dyDescent="0.2">
      <c r="A137" s="192" t="s">
        <v>353</v>
      </c>
      <c r="B137" s="197" t="s">
        <v>9</v>
      </c>
      <c r="C137" s="198" t="s">
        <v>350</v>
      </c>
      <c r="D137" s="207"/>
      <c r="E137" s="208"/>
      <c r="F137" s="231"/>
      <c r="G137" s="227">
        <v>125.45</v>
      </c>
      <c r="H137" s="226">
        <v>1</v>
      </c>
      <c r="I137" s="38">
        <f t="shared" si="17"/>
        <v>3.166666666666667</v>
      </c>
      <c r="J137" s="21">
        <f t="shared" si="18"/>
        <v>397.25833333333338</v>
      </c>
      <c r="K137" s="22"/>
      <c r="L137" s="22"/>
      <c r="M137" s="23" t="e">
        <f t="shared" si="19"/>
        <v>#DIV/0!</v>
      </c>
      <c r="N137" s="227">
        <v>125.45</v>
      </c>
      <c r="O137" s="24"/>
    </row>
    <row r="138" spans="1:15" x14ac:dyDescent="0.2">
      <c r="A138" s="192" t="s">
        <v>354</v>
      </c>
      <c r="B138" s="163" t="s">
        <v>360</v>
      </c>
      <c r="C138" s="193" t="s">
        <v>14</v>
      </c>
      <c r="D138" s="165"/>
      <c r="E138" s="166"/>
      <c r="F138" s="226"/>
      <c r="G138" s="227">
        <v>5.33</v>
      </c>
      <c r="H138" s="226">
        <v>2.5</v>
      </c>
      <c r="I138" s="38">
        <f t="shared" si="17"/>
        <v>7.9166666666666679</v>
      </c>
      <c r="J138" s="21">
        <f t="shared" si="18"/>
        <v>42.19583333333334</v>
      </c>
      <c r="K138" s="22"/>
      <c r="L138" s="22"/>
      <c r="M138" s="23" t="e">
        <f t="shared" si="19"/>
        <v>#DIV/0!</v>
      </c>
      <c r="N138" s="227">
        <v>5.33</v>
      </c>
      <c r="O138" s="24"/>
    </row>
    <row r="139" spans="1:15" x14ac:dyDescent="0.2">
      <c r="A139" s="162" t="s">
        <v>355</v>
      </c>
      <c r="B139" s="163" t="s">
        <v>361</v>
      </c>
      <c r="C139" s="193" t="s">
        <v>350</v>
      </c>
      <c r="D139" s="165"/>
      <c r="E139" s="166"/>
      <c r="F139" s="226"/>
      <c r="G139" s="227">
        <v>21.69</v>
      </c>
      <c r="H139" s="226">
        <v>1</v>
      </c>
      <c r="I139" s="38">
        <f t="shared" si="17"/>
        <v>3.166666666666667</v>
      </c>
      <c r="J139" s="21">
        <f t="shared" si="18"/>
        <v>68.685000000000016</v>
      </c>
      <c r="K139" s="22"/>
      <c r="L139" s="22"/>
      <c r="M139" s="23" t="e">
        <f t="shared" si="19"/>
        <v>#DIV/0!</v>
      </c>
      <c r="N139" s="227">
        <v>21.69</v>
      </c>
      <c r="O139" s="24"/>
    </row>
    <row r="140" spans="1:15" x14ac:dyDescent="0.2">
      <c r="A140" s="162" t="s">
        <v>356</v>
      </c>
      <c r="B140" s="197" t="s">
        <v>3</v>
      </c>
      <c r="C140" s="198" t="s">
        <v>14</v>
      </c>
      <c r="D140" s="207"/>
      <c r="E140" s="208"/>
      <c r="F140" s="231"/>
      <c r="G140" s="227">
        <v>33</v>
      </c>
      <c r="H140" s="226">
        <v>5</v>
      </c>
      <c r="I140" s="38">
        <f t="shared" si="17"/>
        <v>15.833333333333336</v>
      </c>
      <c r="J140" s="21">
        <f t="shared" si="18"/>
        <v>522.50000000000011</v>
      </c>
      <c r="K140" s="22"/>
      <c r="L140" s="22"/>
      <c r="M140" s="23" t="e">
        <f t="shared" si="19"/>
        <v>#DIV/0!</v>
      </c>
      <c r="N140" s="227">
        <v>33</v>
      </c>
      <c r="O140" s="24"/>
    </row>
    <row r="141" spans="1:15" x14ac:dyDescent="0.2">
      <c r="A141" s="185" t="s">
        <v>357</v>
      </c>
      <c r="B141" s="201" t="s">
        <v>362</v>
      </c>
      <c r="C141" s="202" t="s">
        <v>363</v>
      </c>
      <c r="D141" s="203"/>
      <c r="E141" s="204"/>
      <c r="F141" s="232"/>
      <c r="G141" s="191">
        <v>9.23</v>
      </c>
      <c r="H141" s="234">
        <v>0</v>
      </c>
      <c r="I141" s="129"/>
      <c r="J141" s="120"/>
      <c r="K141" s="121"/>
      <c r="L141" s="121"/>
      <c r="M141" s="122"/>
      <c r="N141" s="191"/>
      <c r="O141" s="123"/>
    </row>
    <row r="142" spans="1:15" x14ac:dyDescent="0.2">
      <c r="A142" s="192" t="s">
        <v>364</v>
      </c>
      <c r="B142" s="197" t="s">
        <v>10</v>
      </c>
      <c r="C142" s="198" t="s">
        <v>266</v>
      </c>
      <c r="D142" s="207"/>
      <c r="E142" s="208"/>
      <c r="F142" s="231"/>
      <c r="G142" s="227">
        <v>37.520000000000003</v>
      </c>
      <c r="H142" s="226">
        <v>5</v>
      </c>
      <c r="I142" s="38">
        <f t="shared" si="17"/>
        <v>15.833333333333336</v>
      </c>
      <c r="J142" s="21">
        <f t="shared" si="18"/>
        <v>594.06666666666683</v>
      </c>
      <c r="K142" s="22"/>
      <c r="L142" s="22"/>
      <c r="M142" s="23" t="e">
        <f t="shared" si="19"/>
        <v>#DIV/0!</v>
      </c>
      <c r="N142" s="227">
        <v>37.520000000000003</v>
      </c>
      <c r="O142" s="24"/>
    </row>
    <row r="143" spans="1:15" ht="13.5" thickBot="1" x14ac:dyDescent="0.25">
      <c r="A143" s="212" t="s">
        <v>365</v>
      </c>
      <c r="B143" s="213" t="s">
        <v>3</v>
      </c>
      <c r="C143" s="214" t="s">
        <v>14</v>
      </c>
      <c r="D143" s="215"/>
      <c r="E143" s="216"/>
      <c r="F143" s="229"/>
      <c r="G143" s="230">
        <v>36.51</v>
      </c>
      <c r="H143" s="229">
        <v>5</v>
      </c>
      <c r="I143" s="40">
        <f t="shared" si="17"/>
        <v>15.833333333333336</v>
      </c>
      <c r="J143" s="27">
        <f t="shared" si="18"/>
        <v>578.07500000000005</v>
      </c>
      <c r="K143" s="28"/>
      <c r="L143" s="28"/>
      <c r="M143" s="29" t="e">
        <f t="shared" si="19"/>
        <v>#DIV/0!</v>
      </c>
      <c r="N143" s="230">
        <v>36.51</v>
      </c>
      <c r="O143" s="30"/>
    </row>
    <row r="144" spans="1:15" ht="13.5" thickBot="1" x14ac:dyDescent="0.25">
      <c r="A144" s="11" t="s">
        <v>23</v>
      </c>
      <c r="B144" s="31"/>
      <c r="C144" s="31"/>
      <c r="D144" s="16"/>
      <c r="E144" s="16"/>
      <c r="F144" s="16"/>
      <c r="G144" s="31"/>
      <c r="H144" s="16"/>
      <c r="I144" s="17"/>
      <c r="J144" s="17"/>
      <c r="K144" s="17"/>
      <c r="L144" s="17"/>
      <c r="M144" s="17"/>
      <c r="N144" s="17"/>
      <c r="O144" s="17"/>
    </row>
    <row r="145" spans="1:15" x14ac:dyDescent="0.2">
      <c r="A145" s="235" t="s">
        <v>366</v>
      </c>
      <c r="B145" s="236" t="s">
        <v>380</v>
      </c>
      <c r="C145" s="237" t="s">
        <v>14</v>
      </c>
      <c r="D145" s="238"/>
      <c r="E145" s="239"/>
      <c r="F145" s="240"/>
      <c r="G145" s="241">
        <v>88.65</v>
      </c>
      <c r="H145" s="242">
        <v>2.5</v>
      </c>
      <c r="I145" s="33">
        <f>190/12/5*H145</f>
        <v>7.9166666666666679</v>
      </c>
      <c r="J145" s="34">
        <f>G145*I145</f>
        <v>701.81250000000011</v>
      </c>
      <c r="K145" s="35"/>
      <c r="L145" s="35"/>
      <c r="M145" s="36" t="e">
        <f t="shared" ref="M145:M146" si="20">J145/K145*L145</f>
        <v>#DIV/0!</v>
      </c>
      <c r="N145" s="241">
        <v>88.65</v>
      </c>
      <c r="O145" s="37"/>
    </row>
    <row r="146" spans="1:15" x14ac:dyDescent="0.2">
      <c r="A146" s="162" t="s">
        <v>318</v>
      </c>
      <c r="B146" s="163" t="s">
        <v>381</v>
      </c>
      <c r="C146" s="243" t="s">
        <v>14</v>
      </c>
      <c r="D146" s="244"/>
      <c r="E146" s="245"/>
      <c r="F146" s="246"/>
      <c r="G146" s="247">
        <v>52.29</v>
      </c>
      <c r="H146" s="167">
        <v>2.5</v>
      </c>
      <c r="I146" s="38">
        <f>190/12/5*H146</f>
        <v>7.9166666666666679</v>
      </c>
      <c r="J146" s="21">
        <f t="shared" ref="J146" si="21">G146*I146</f>
        <v>413.96250000000003</v>
      </c>
      <c r="K146" s="22"/>
      <c r="L146" s="22"/>
      <c r="M146" s="23" t="e">
        <f t="shared" si="20"/>
        <v>#DIV/0!</v>
      </c>
      <c r="N146" s="247">
        <v>52.29</v>
      </c>
      <c r="O146" s="24"/>
    </row>
    <row r="147" spans="1:15" x14ac:dyDescent="0.2">
      <c r="A147" s="162" t="s">
        <v>367</v>
      </c>
      <c r="B147" s="248" t="s">
        <v>10</v>
      </c>
      <c r="C147" s="243" t="s">
        <v>14</v>
      </c>
      <c r="D147" s="244"/>
      <c r="E147" s="245"/>
      <c r="F147" s="246"/>
      <c r="G147" s="247">
        <v>39.04</v>
      </c>
      <c r="H147" s="167">
        <v>5</v>
      </c>
      <c r="I147" s="38">
        <f t="shared" ref="I147:I168" si="22">190/12/5*H147</f>
        <v>15.833333333333336</v>
      </c>
      <c r="J147" s="21">
        <f t="shared" ref="J147:J168" si="23">G147*I147</f>
        <v>618.13333333333344</v>
      </c>
      <c r="K147" s="22"/>
      <c r="L147" s="22"/>
      <c r="M147" s="23" t="e">
        <f t="shared" ref="M147:M168" si="24">J147/K147*L147</f>
        <v>#DIV/0!</v>
      </c>
      <c r="N147" s="247">
        <v>39.04</v>
      </c>
      <c r="O147" s="24"/>
    </row>
    <row r="148" spans="1:15" x14ac:dyDescent="0.2">
      <c r="A148" s="162" t="s">
        <v>368</v>
      </c>
      <c r="B148" s="163" t="s">
        <v>382</v>
      </c>
      <c r="C148" s="243" t="s">
        <v>350</v>
      </c>
      <c r="D148" s="244"/>
      <c r="E148" s="245"/>
      <c r="F148" s="246"/>
      <c r="G148" s="247">
        <v>72.599999999999994</v>
      </c>
      <c r="H148" s="167">
        <v>2.5</v>
      </c>
      <c r="I148" s="38">
        <f t="shared" si="22"/>
        <v>7.9166666666666679</v>
      </c>
      <c r="J148" s="21">
        <f t="shared" si="23"/>
        <v>574.75</v>
      </c>
      <c r="K148" s="22"/>
      <c r="L148" s="22"/>
      <c r="M148" s="23" t="e">
        <f t="shared" si="24"/>
        <v>#DIV/0!</v>
      </c>
      <c r="N148" s="247">
        <v>72.599999999999994</v>
      </c>
      <c r="O148" s="24"/>
    </row>
    <row r="149" spans="1:15" x14ac:dyDescent="0.2">
      <c r="A149" s="162" t="s">
        <v>369</v>
      </c>
      <c r="B149" s="163" t="s">
        <v>383</v>
      </c>
      <c r="C149" s="243" t="s">
        <v>14</v>
      </c>
      <c r="D149" s="244"/>
      <c r="E149" s="245"/>
      <c r="F149" s="246"/>
      <c r="G149" s="247">
        <v>71.91</v>
      </c>
      <c r="H149" s="167">
        <v>2.5</v>
      </c>
      <c r="I149" s="38">
        <f t="shared" si="22"/>
        <v>7.9166666666666679</v>
      </c>
      <c r="J149" s="21">
        <f t="shared" si="23"/>
        <v>569.28750000000002</v>
      </c>
      <c r="K149" s="22"/>
      <c r="L149" s="22"/>
      <c r="M149" s="23" t="e">
        <f t="shared" si="24"/>
        <v>#DIV/0!</v>
      </c>
      <c r="N149" s="247">
        <v>71.91</v>
      </c>
      <c r="O149" s="24"/>
    </row>
    <row r="150" spans="1:15" x14ac:dyDescent="0.2">
      <c r="A150" s="162" t="s">
        <v>370</v>
      </c>
      <c r="B150" s="248" t="s">
        <v>384</v>
      </c>
      <c r="C150" s="243" t="s">
        <v>14</v>
      </c>
      <c r="D150" s="244"/>
      <c r="E150" s="245"/>
      <c r="F150" s="246"/>
      <c r="G150" s="247">
        <v>36.06</v>
      </c>
      <c r="H150" s="167">
        <v>1</v>
      </c>
      <c r="I150" s="38">
        <f t="shared" si="22"/>
        <v>3.166666666666667</v>
      </c>
      <c r="J150" s="21">
        <f t="shared" si="23"/>
        <v>114.19000000000001</v>
      </c>
      <c r="K150" s="22"/>
      <c r="L150" s="22"/>
      <c r="M150" s="23" t="e">
        <f t="shared" si="24"/>
        <v>#DIV/0!</v>
      </c>
      <c r="N150" s="247">
        <v>36.06</v>
      </c>
      <c r="O150" s="24"/>
    </row>
    <row r="151" spans="1:15" x14ac:dyDescent="0.2">
      <c r="A151" s="162" t="s">
        <v>371</v>
      </c>
      <c r="B151" s="248" t="s">
        <v>3</v>
      </c>
      <c r="C151" s="243" t="s">
        <v>14</v>
      </c>
      <c r="D151" s="244"/>
      <c r="E151" s="245"/>
      <c r="F151" s="246"/>
      <c r="G151" s="247">
        <v>25.33</v>
      </c>
      <c r="H151" s="167">
        <v>5</v>
      </c>
      <c r="I151" s="38">
        <f t="shared" si="22"/>
        <v>15.833333333333336</v>
      </c>
      <c r="J151" s="21">
        <f t="shared" si="23"/>
        <v>401.05833333333339</v>
      </c>
      <c r="K151" s="22"/>
      <c r="L151" s="22"/>
      <c r="M151" s="23" t="e">
        <f t="shared" si="24"/>
        <v>#DIV/0!</v>
      </c>
      <c r="N151" s="247">
        <v>25.33</v>
      </c>
      <c r="O151" s="24"/>
    </row>
    <row r="152" spans="1:15" x14ac:dyDescent="0.2">
      <c r="A152" s="162" t="s">
        <v>372</v>
      </c>
      <c r="B152" s="248" t="s">
        <v>385</v>
      </c>
      <c r="C152" s="243" t="s">
        <v>14</v>
      </c>
      <c r="D152" s="244"/>
      <c r="E152" s="245"/>
      <c r="F152" s="246"/>
      <c r="G152" s="247">
        <v>27.5</v>
      </c>
      <c r="H152" s="167">
        <v>2.5</v>
      </c>
      <c r="I152" s="38">
        <f t="shared" si="22"/>
        <v>7.9166666666666679</v>
      </c>
      <c r="J152" s="21">
        <f t="shared" si="23"/>
        <v>217.70833333333337</v>
      </c>
      <c r="K152" s="22"/>
      <c r="L152" s="22"/>
      <c r="M152" s="23" t="e">
        <f t="shared" si="24"/>
        <v>#DIV/0!</v>
      </c>
      <c r="N152" s="247">
        <v>27.5</v>
      </c>
      <c r="O152" s="24"/>
    </row>
    <row r="153" spans="1:15" x14ac:dyDescent="0.2">
      <c r="A153" s="162" t="s">
        <v>373</v>
      </c>
      <c r="B153" s="248" t="s">
        <v>386</v>
      </c>
      <c r="C153" s="243" t="s">
        <v>14</v>
      </c>
      <c r="D153" s="244">
        <v>1</v>
      </c>
      <c r="E153" s="245"/>
      <c r="F153" s="246"/>
      <c r="G153" s="247">
        <v>21.98</v>
      </c>
      <c r="H153" s="167">
        <v>1</v>
      </c>
      <c r="I153" s="38">
        <f t="shared" si="22"/>
        <v>3.166666666666667</v>
      </c>
      <c r="J153" s="21">
        <f t="shared" si="23"/>
        <v>69.603333333333339</v>
      </c>
      <c r="K153" s="22"/>
      <c r="L153" s="22"/>
      <c r="M153" s="23" t="e">
        <f t="shared" si="24"/>
        <v>#DIV/0!</v>
      </c>
      <c r="N153" s="247">
        <v>21.98</v>
      </c>
      <c r="O153" s="24"/>
    </row>
    <row r="154" spans="1:15" x14ac:dyDescent="0.2">
      <c r="A154" s="162" t="s">
        <v>374</v>
      </c>
      <c r="B154" s="248" t="s">
        <v>387</v>
      </c>
      <c r="C154" s="243" t="s">
        <v>14</v>
      </c>
      <c r="D154" s="244"/>
      <c r="E154" s="245"/>
      <c r="F154" s="246"/>
      <c r="G154" s="247">
        <v>22.04</v>
      </c>
      <c r="H154" s="167">
        <v>1</v>
      </c>
      <c r="I154" s="38">
        <f t="shared" si="22"/>
        <v>3.166666666666667</v>
      </c>
      <c r="J154" s="21">
        <f t="shared" si="23"/>
        <v>69.793333333333337</v>
      </c>
      <c r="K154" s="22"/>
      <c r="L154" s="22"/>
      <c r="M154" s="23" t="e">
        <f t="shared" si="24"/>
        <v>#DIV/0!</v>
      </c>
      <c r="N154" s="247">
        <v>22.04</v>
      </c>
      <c r="O154" s="24"/>
    </row>
    <row r="155" spans="1:15" x14ac:dyDescent="0.2">
      <c r="A155" s="162" t="s">
        <v>375</v>
      </c>
      <c r="B155" s="248" t="s">
        <v>3</v>
      </c>
      <c r="C155" s="243" t="s">
        <v>14</v>
      </c>
      <c r="D155" s="244"/>
      <c r="E155" s="245"/>
      <c r="F155" s="246"/>
      <c r="G155" s="247">
        <v>42.6</v>
      </c>
      <c r="H155" s="167">
        <v>5</v>
      </c>
      <c r="I155" s="38">
        <f t="shared" si="22"/>
        <v>15.833333333333336</v>
      </c>
      <c r="J155" s="21">
        <f t="shared" si="23"/>
        <v>674.50000000000011</v>
      </c>
      <c r="K155" s="22"/>
      <c r="L155" s="22"/>
      <c r="M155" s="23" t="e">
        <f t="shared" si="24"/>
        <v>#DIV/0!</v>
      </c>
      <c r="N155" s="247">
        <v>42.6</v>
      </c>
      <c r="O155" s="24"/>
    </row>
    <row r="156" spans="1:15" x14ac:dyDescent="0.2">
      <c r="A156" s="162" t="s">
        <v>376</v>
      </c>
      <c r="B156" s="248" t="s">
        <v>388</v>
      </c>
      <c r="C156" s="243" t="s">
        <v>14</v>
      </c>
      <c r="D156" s="244"/>
      <c r="E156" s="245"/>
      <c r="F156" s="246"/>
      <c r="G156" s="247">
        <v>25.92</v>
      </c>
      <c r="H156" s="167">
        <v>2.5</v>
      </c>
      <c r="I156" s="38">
        <f t="shared" si="22"/>
        <v>7.9166666666666679</v>
      </c>
      <c r="J156" s="21">
        <f t="shared" si="23"/>
        <v>205.20000000000005</v>
      </c>
      <c r="K156" s="22"/>
      <c r="L156" s="22"/>
      <c r="M156" s="23" t="e">
        <f t="shared" si="24"/>
        <v>#DIV/0!</v>
      </c>
      <c r="N156" s="247">
        <v>25.92</v>
      </c>
      <c r="O156" s="24"/>
    </row>
    <row r="157" spans="1:15" x14ac:dyDescent="0.2">
      <c r="A157" s="162" t="s">
        <v>377</v>
      </c>
      <c r="B157" s="248" t="s">
        <v>389</v>
      </c>
      <c r="C157" s="243" t="s">
        <v>14</v>
      </c>
      <c r="D157" s="244"/>
      <c r="E157" s="245"/>
      <c r="F157" s="246"/>
      <c r="G157" s="247">
        <v>28.98</v>
      </c>
      <c r="H157" s="167">
        <v>1</v>
      </c>
      <c r="I157" s="38">
        <f t="shared" si="22"/>
        <v>3.166666666666667</v>
      </c>
      <c r="J157" s="21">
        <f t="shared" si="23"/>
        <v>91.77000000000001</v>
      </c>
      <c r="K157" s="22"/>
      <c r="L157" s="22"/>
      <c r="M157" s="23" t="e">
        <f t="shared" si="24"/>
        <v>#DIV/0!</v>
      </c>
      <c r="N157" s="247">
        <v>28.98</v>
      </c>
      <c r="O157" s="24"/>
    </row>
    <row r="158" spans="1:15" x14ac:dyDescent="0.2">
      <c r="A158" s="185" t="s">
        <v>378</v>
      </c>
      <c r="B158" s="201" t="s">
        <v>226</v>
      </c>
      <c r="C158" s="202" t="s">
        <v>14</v>
      </c>
      <c r="D158" s="203"/>
      <c r="E158" s="204"/>
      <c r="F158" s="205"/>
      <c r="G158" s="249">
        <v>4.0599999999999996</v>
      </c>
      <c r="H158" s="190">
        <v>0</v>
      </c>
      <c r="I158" s="129"/>
      <c r="J158" s="120"/>
      <c r="K158" s="121"/>
      <c r="L158" s="121"/>
      <c r="M158" s="122"/>
      <c r="N158" s="249"/>
      <c r="O158" s="123"/>
    </row>
    <row r="159" spans="1:15" x14ac:dyDescent="0.2">
      <c r="A159" s="162" t="s">
        <v>379</v>
      </c>
      <c r="B159" s="248" t="s">
        <v>285</v>
      </c>
      <c r="C159" s="243" t="s">
        <v>200</v>
      </c>
      <c r="D159" s="244"/>
      <c r="E159" s="245"/>
      <c r="F159" s="246"/>
      <c r="G159" s="247">
        <v>34.950000000000003</v>
      </c>
      <c r="H159" s="167">
        <v>5</v>
      </c>
      <c r="I159" s="38">
        <f t="shared" si="22"/>
        <v>15.833333333333336</v>
      </c>
      <c r="J159" s="21">
        <f t="shared" si="23"/>
        <v>553.37500000000011</v>
      </c>
      <c r="K159" s="22"/>
      <c r="L159" s="22"/>
      <c r="M159" s="23" t="e">
        <f t="shared" si="24"/>
        <v>#DIV/0!</v>
      </c>
      <c r="N159" s="247">
        <v>34.950000000000003</v>
      </c>
      <c r="O159" s="24"/>
    </row>
    <row r="160" spans="1:15" x14ac:dyDescent="0.2">
      <c r="A160" s="162" t="s">
        <v>390</v>
      </c>
      <c r="B160" s="248" t="s">
        <v>10</v>
      </c>
      <c r="C160" s="243" t="s">
        <v>200</v>
      </c>
      <c r="D160" s="244"/>
      <c r="E160" s="245"/>
      <c r="F160" s="246"/>
      <c r="G160" s="247">
        <v>29.77</v>
      </c>
      <c r="H160" s="167">
        <v>5</v>
      </c>
      <c r="I160" s="38">
        <f t="shared" si="22"/>
        <v>15.833333333333336</v>
      </c>
      <c r="J160" s="21">
        <f t="shared" si="23"/>
        <v>471.35833333333341</v>
      </c>
      <c r="K160" s="22"/>
      <c r="L160" s="22"/>
      <c r="M160" s="23" t="e">
        <f t="shared" si="24"/>
        <v>#DIV/0!</v>
      </c>
      <c r="N160" s="247">
        <v>29.77</v>
      </c>
      <c r="O160" s="24"/>
    </row>
    <row r="161" spans="1:15" x14ac:dyDescent="0.2">
      <c r="A161" s="162" t="s">
        <v>391</v>
      </c>
      <c r="B161" s="248" t="s">
        <v>392</v>
      </c>
      <c r="C161" s="243" t="s">
        <v>200</v>
      </c>
      <c r="D161" s="244"/>
      <c r="E161" s="245"/>
      <c r="F161" s="246"/>
      <c r="G161" s="247">
        <v>16.12</v>
      </c>
      <c r="H161" s="167">
        <v>5</v>
      </c>
      <c r="I161" s="38">
        <f t="shared" si="22"/>
        <v>15.833333333333336</v>
      </c>
      <c r="J161" s="21">
        <f t="shared" si="23"/>
        <v>255.23333333333338</v>
      </c>
      <c r="K161" s="22"/>
      <c r="L161" s="22"/>
      <c r="M161" s="23" t="e">
        <f t="shared" si="24"/>
        <v>#DIV/0!</v>
      </c>
      <c r="N161" s="247">
        <v>16.12</v>
      </c>
      <c r="O161" s="24"/>
    </row>
    <row r="162" spans="1:15" x14ac:dyDescent="0.2">
      <c r="A162" s="162" t="s">
        <v>393</v>
      </c>
      <c r="B162" s="248" t="s">
        <v>285</v>
      </c>
      <c r="C162" s="243" t="s">
        <v>200</v>
      </c>
      <c r="D162" s="244"/>
      <c r="E162" s="245"/>
      <c r="F162" s="246"/>
      <c r="G162" s="247">
        <v>124.2</v>
      </c>
      <c r="H162" s="167">
        <v>5</v>
      </c>
      <c r="I162" s="38">
        <f t="shared" si="22"/>
        <v>15.833333333333336</v>
      </c>
      <c r="J162" s="21">
        <f t="shared" si="23"/>
        <v>1966.5000000000002</v>
      </c>
      <c r="K162" s="22"/>
      <c r="L162" s="22"/>
      <c r="M162" s="23" t="e">
        <f t="shared" si="24"/>
        <v>#DIV/0!</v>
      </c>
      <c r="N162" s="247">
        <v>124.2</v>
      </c>
      <c r="O162" s="24"/>
    </row>
    <row r="163" spans="1:15" x14ac:dyDescent="0.2">
      <c r="A163" s="162" t="s">
        <v>394</v>
      </c>
      <c r="B163" s="248" t="s">
        <v>296</v>
      </c>
      <c r="C163" s="243" t="s">
        <v>0</v>
      </c>
      <c r="D163" s="244">
        <v>1</v>
      </c>
      <c r="E163" s="245">
        <v>1</v>
      </c>
      <c r="F163" s="246" t="s">
        <v>22</v>
      </c>
      <c r="G163" s="247">
        <v>5.41</v>
      </c>
      <c r="H163" s="167">
        <v>5</v>
      </c>
      <c r="I163" s="38">
        <f t="shared" si="22"/>
        <v>15.833333333333336</v>
      </c>
      <c r="J163" s="21">
        <f t="shared" si="23"/>
        <v>85.658333333333346</v>
      </c>
      <c r="K163" s="22"/>
      <c r="L163" s="22"/>
      <c r="M163" s="23" t="e">
        <f t="shared" si="24"/>
        <v>#DIV/0!</v>
      </c>
      <c r="N163" s="247">
        <v>5.41</v>
      </c>
      <c r="O163" s="24"/>
    </row>
    <row r="164" spans="1:15" x14ac:dyDescent="0.2">
      <c r="A164" s="162" t="s">
        <v>395</v>
      </c>
      <c r="B164" s="248" t="s">
        <v>297</v>
      </c>
      <c r="C164" s="243" t="s">
        <v>0</v>
      </c>
      <c r="D164" s="244">
        <v>1</v>
      </c>
      <c r="E164" s="245">
        <v>1</v>
      </c>
      <c r="F164" s="246" t="s">
        <v>22</v>
      </c>
      <c r="G164" s="247">
        <v>5.39</v>
      </c>
      <c r="H164" s="167">
        <v>5</v>
      </c>
      <c r="I164" s="38">
        <f t="shared" si="22"/>
        <v>15.833333333333336</v>
      </c>
      <c r="J164" s="21">
        <f t="shared" si="23"/>
        <v>85.341666666666669</v>
      </c>
      <c r="K164" s="22"/>
      <c r="L164" s="22"/>
      <c r="M164" s="23" t="e">
        <f t="shared" si="24"/>
        <v>#DIV/0!</v>
      </c>
      <c r="N164" s="247">
        <v>5.39</v>
      </c>
      <c r="O164" s="24"/>
    </row>
    <row r="165" spans="1:15" x14ac:dyDescent="0.2">
      <c r="A165" s="162" t="s">
        <v>396</v>
      </c>
      <c r="B165" s="248" t="s">
        <v>246</v>
      </c>
      <c r="C165" s="243" t="s">
        <v>0</v>
      </c>
      <c r="D165" s="244">
        <v>2</v>
      </c>
      <c r="E165" s="245"/>
      <c r="F165" s="246" t="s">
        <v>22</v>
      </c>
      <c r="G165" s="247">
        <v>7.41</v>
      </c>
      <c r="H165" s="167">
        <v>5</v>
      </c>
      <c r="I165" s="38">
        <f t="shared" si="22"/>
        <v>15.833333333333336</v>
      </c>
      <c r="J165" s="21">
        <f t="shared" si="23"/>
        <v>117.32500000000002</v>
      </c>
      <c r="K165" s="22"/>
      <c r="L165" s="22"/>
      <c r="M165" s="23" t="e">
        <f t="shared" si="24"/>
        <v>#DIV/0!</v>
      </c>
      <c r="N165" s="247">
        <v>7.41</v>
      </c>
      <c r="O165" s="24"/>
    </row>
    <row r="166" spans="1:15" x14ac:dyDescent="0.2">
      <c r="A166" s="162" t="s">
        <v>398</v>
      </c>
      <c r="B166" s="248" t="s">
        <v>239</v>
      </c>
      <c r="C166" s="243" t="s">
        <v>0</v>
      </c>
      <c r="D166" s="244"/>
      <c r="E166" s="245">
        <v>4</v>
      </c>
      <c r="F166" s="246" t="s">
        <v>22</v>
      </c>
      <c r="G166" s="247">
        <v>11.07</v>
      </c>
      <c r="H166" s="167">
        <v>5</v>
      </c>
      <c r="I166" s="38">
        <f t="shared" si="22"/>
        <v>15.833333333333336</v>
      </c>
      <c r="J166" s="21">
        <f t="shared" si="23"/>
        <v>175.27500000000003</v>
      </c>
      <c r="K166" s="22"/>
      <c r="L166" s="22"/>
      <c r="M166" s="23" t="e">
        <f t="shared" si="24"/>
        <v>#DIV/0!</v>
      </c>
      <c r="N166" s="247">
        <v>11.07</v>
      </c>
      <c r="O166" s="24"/>
    </row>
    <row r="167" spans="1:15" x14ac:dyDescent="0.2">
      <c r="A167" s="162" t="s">
        <v>397</v>
      </c>
      <c r="B167" s="248" t="s">
        <v>247</v>
      </c>
      <c r="C167" s="243" t="s">
        <v>0</v>
      </c>
      <c r="D167" s="244">
        <v>2</v>
      </c>
      <c r="E167" s="245"/>
      <c r="F167" s="246" t="s">
        <v>22</v>
      </c>
      <c r="G167" s="247">
        <v>7.45</v>
      </c>
      <c r="H167" s="167">
        <v>5</v>
      </c>
      <c r="I167" s="38">
        <f t="shared" si="22"/>
        <v>15.833333333333336</v>
      </c>
      <c r="J167" s="21">
        <f t="shared" si="23"/>
        <v>117.95833333333336</v>
      </c>
      <c r="K167" s="22"/>
      <c r="L167" s="22"/>
      <c r="M167" s="23" t="e">
        <f t="shared" si="24"/>
        <v>#DIV/0!</v>
      </c>
      <c r="N167" s="247">
        <v>7.45</v>
      </c>
      <c r="O167" s="24"/>
    </row>
    <row r="168" spans="1:15" ht="13.5" thickBot="1" x14ac:dyDescent="0.25">
      <c r="A168" s="250" t="s">
        <v>399</v>
      </c>
      <c r="B168" s="251" t="s">
        <v>249</v>
      </c>
      <c r="C168" s="252" t="s">
        <v>0</v>
      </c>
      <c r="D168" s="253"/>
      <c r="E168" s="254">
        <v>5</v>
      </c>
      <c r="F168" s="255" t="s">
        <v>22</v>
      </c>
      <c r="G168" s="256">
        <v>11.18</v>
      </c>
      <c r="H168" s="217">
        <v>5</v>
      </c>
      <c r="I168" s="40">
        <f t="shared" si="22"/>
        <v>15.833333333333336</v>
      </c>
      <c r="J168" s="27">
        <f t="shared" si="23"/>
        <v>177.01666666666668</v>
      </c>
      <c r="K168" s="28"/>
      <c r="L168" s="28"/>
      <c r="M168" s="29" t="e">
        <f t="shared" si="24"/>
        <v>#DIV/0!</v>
      </c>
      <c r="N168" s="256">
        <v>11.18</v>
      </c>
      <c r="O168" s="30"/>
    </row>
    <row r="169" spans="1:15" ht="13.5" thickBot="1" x14ac:dyDescent="0.25">
      <c r="A169" s="11" t="s">
        <v>429</v>
      </c>
      <c r="B169" s="31"/>
      <c r="C169" s="31"/>
      <c r="D169" s="16"/>
      <c r="E169" s="16"/>
      <c r="F169" s="16"/>
      <c r="G169" s="31"/>
      <c r="H169" s="16"/>
      <c r="I169" s="17"/>
      <c r="J169" s="17"/>
      <c r="K169" s="17"/>
      <c r="L169" s="17"/>
      <c r="M169" s="17"/>
      <c r="N169" s="17"/>
      <c r="O169" s="17"/>
    </row>
    <row r="170" spans="1:15" x14ac:dyDescent="0.2">
      <c r="A170" s="235" t="s">
        <v>402</v>
      </c>
      <c r="B170" s="236" t="s">
        <v>412</v>
      </c>
      <c r="C170" s="236" t="s">
        <v>14</v>
      </c>
      <c r="D170" s="238"/>
      <c r="E170" s="239"/>
      <c r="F170" s="240"/>
      <c r="G170" s="257">
        <v>31.04</v>
      </c>
      <c r="H170" s="224">
        <v>2.5</v>
      </c>
      <c r="I170" s="33">
        <f>190/12/5*H170</f>
        <v>7.9166666666666679</v>
      </c>
      <c r="J170" s="34">
        <f>G170*I170</f>
        <v>245.73333333333338</v>
      </c>
      <c r="K170" s="35"/>
      <c r="L170" s="35"/>
      <c r="M170" s="36" t="e">
        <f t="shared" ref="M170:M171" si="25">J170/K170*L170</f>
        <v>#DIV/0!</v>
      </c>
      <c r="N170" s="257">
        <v>31.04</v>
      </c>
      <c r="O170" s="37"/>
    </row>
    <row r="171" spans="1:15" x14ac:dyDescent="0.2">
      <c r="A171" s="258" t="s">
        <v>403</v>
      </c>
      <c r="B171" s="248" t="s">
        <v>12</v>
      </c>
      <c r="C171" s="248" t="s">
        <v>14</v>
      </c>
      <c r="D171" s="244">
        <v>1</v>
      </c>
      <c r="E171" s="245"/>
      <c r="F171" s="246" t="s">
        <v>22</v>
      </c>
      <c r="G171" s="259">
        <v>54.33</v>
      </c>
      <c r="H171" s="226">
        <v>2.5</v>
      </c>
      <c r="I171" s="38">
        <f>190/12/5*H171</f>
        <v>7.9166666666666679</v>
      </c>
      <c r="J171" s="21">
        <f t="shared" ref="J171" si="26">G171*I171</f>
        <v>430.11250000000007</v>
      </c>
      <c r="K171" s="22"/>
      <c r="L171" s="22"/>
      <c r="M171" s="23" t="e">
        <f t="shared" si="25"/>
        <v>#DIV/0!</v>
      </c>
      <c r="N171" s="259">
        <v>54.33</v>
      </c>
      <c r="O171" s="24"/>
    </row>
    <row r="172" spans="1:15" x14ac:dyDescent="0.2">
      <c r="A172" s="258" t="s">
        <v>404</v>
      </c>
      <c r="B172" s="248" t="s">
        <v>12</v>
      </c>
      <c r="C172" s="248" t="s">
        <v>14</v>
      </c>
      <c r="D172" s="244">
        <v>1</v>
      </c>
      <c r="E172" s="245"/>
      <c r="F172" s="246" t="s">
        <v>22</v>
      </c>
      <c r="G172" s="259">
        <v>49.58</v>
      </c>
      <c r="H172" s="226">
        <v>2.5</v>
      </c>
      <c r="I172" s="38">
        <f t="shared" ref="I172:I190" si="27">190/12/5*H172</f>
        <v>7.9166666666666679</v>
      </c>
      <c r="J172" s="21">
        <f t="shared" ref="J172:J190" si="28">G172*I172</f>
        <v>392.50833333333338</v>
      </c>
      <c r="K172" s="22"/>
      <c r="L172" s="22"/>
      <c r="M172" s="23" t="e">
        <f t="shared" ref="M172:M190" si="29">J172/K172*L172</f>
        <v>#DIV/0!</v>
      </c>
      <c r="N172" s="259">
        <v>49.58</v>
      </c>
      <c r="O172" s="24"/>
    </row>
    <row r="173" spans="1:15" x14ac:dyDescent="0.2">
      <c r="A173" s="258" t="s">
        <v>405</v>
      </c>
      <c r="B173" s="248" t="s">
        <v>3</v>
      </c>
      <c r="C173" s="248" t="s">
        <v>14</v>
      </c>
      <c r="D173" s="244"/>
      <c r="E173" s="245"/>
      <c r="F173" s="246"/>
      <c r="G173" s="259">
        <v>49.65</v>
      </c>
      <c r="H173" s="226">
        <v>5</v>
      </c>
      <c r="I173" s="38">
        <f t="shared" si="27"/>
        <v>15.833333333333336</v>
      </c>
      <c r="J173" s="21">
        <f t="shared" si="28"/>
        <v>786.12500000000011</v>
      </c>
      <c r="K173" s="22"/>
      <c r="L173" s="22"/>
      <c r="M173" s="23" t="e">
        <f t="shared" si="29"/>
        <v>#DIV/0!</v>
      </c>
      <c r="N173" s="259">
        <v>49.65</v>
      </c>
      <c r="O173" s="24"/>
    </row>
    <row r="174" spans="1:15" x14ac:dyDescent="0.2">
      <c r="A174" s="260" t="s">
        <v>413</v>
      </c>
      <c r="B174" s="186" t="s">
        <v>173</v>
      </c>
      <c r="C174" s="186" t="s">
        <v>14</v>
      </c>
      <c r="D174" s="188"/>
      <c r="E174" s="189"/>
      <c r="F174" s="190"/>
      <c r="G174" s="261">
        <v>5.89</v>
      </c>
      <c r="H174" s="228">
        <v>0</v>
      </c>
      <c r="I174" s="129"/>
      <c r="J174" s="120"/>
      <c r="K174" s="121"/>
      <c r="L174" s="121"/>
      <c r="M174" s="122"/>
      <c r="N174" s="261"/>
      <c r="O174" s="123"/>
    </row>
    <row r="175" spans="1:15" x14ac:dyDescent="0.2">
      <c r="A175" s="258" t="s">
        <v>406</v>
      </c>
      <c r="B175" s="248" t="s">
        <v>10</v>
      </c>
      <c r="C175" s="248" t="s">
        <v>14</v>
      </c>
      <c r="D175" s="244"/>
      <c r="E175" s="245"/>
      <c r="F175" s="246"/>
      <c r="G175" s="259">
        <v>45.36</v>
      </c>
      <c r="H175" s="226">
        <v>5</v>
      </c>
      <c r="I175" s="38">
        <f t="shared" si="27"/>
        <v>15.833333333333336</v>
      </c>
      <c r="J175" s="21">
        <f t="shared" si="28"/>
        <v>718.2</v>
      </c>
      <c r="K175" s="22"/>
      <c r="L175" s="22"/>
      <c r="M175" s="23" t="e">
        <f t="shared" si="29"/>
        <v>#DIV/0!</v>
      </c>
      <c r="N175" s="259">
        <v>45.36</v>
      </c>
      <c r="O175" s="24"/>
    </row>
    <row r="176" spans="1:15" x14ac:dyDescent="0.2">
      <c r="A176" s="258" t="s">
        <v>407</v>
      </c>
      <c r="B176" s="248" t="s">
        <v>414</v>
      </c>
      <c r="C176" s="248" t="s">
        <v>14</v>
      </c>
      <c r="D176" s="244"/>
      <c r="E176" s="245"/>
      <c r="F176" s="246"/>
      <c r="G176" s="259">
        <v>56.58</v>
      </c>
      <c r="H176" s="226">
        <v>2.5</v>
      </c>
      <c r="I176" s="38">
        <f t="shared" si="27"/>
        <v>7.9166666666666679</v>
      </c>
      <c r="J176" s="21">
        <f t="shared" si="28"/>
        <v>447.92500000000007</v>
      </c>
      <c r="K176" s="22"/>
      <c r="L176" s="22"/>
      <c r="M176" s="23" t="e">
        <f t="shared" si="29"/>
        <v>#DIV/0!</v>
      </c>
      <c r="N176" s="259">
        <v>56.58</v>
      </c>
      <c r="O176" s="24"/>
    </row>
    <row r="177" spans="1:15" x14ac:dyDescent="0.2">
      <c r="A177" s="258" t="s">
        <v>408</v>
      </c>
      <c r="B177" s="248" t="s">
        <v>414</v>
      </c>
      <c r="C177" s="248" t="s">
        <v>14</v>
      </c>
      <c r="D177" s="244"/>
      <c r="E177" s="245"/>
      <c r="F177" s="246"/>
      <c r="G177" s="259">
        <v>55.09</v>
      </c>
      <c r="H177" s="226">
        <v>2.5</v>
      </c>
      <c r="I177" s="38">
        <f t="shared" si="27"/>
        <v>7.9166666666666679</v>
      </c>
      <c r="J177" s="21">
        <f t="shared" si="28"/>
        <v>436.12916666666678</v>
      </c>
      <c r="K177" s="22"/>
      <c r="L177" s="22"/>
      <c r="M177" s="23" t="e">
        <f t="shared" si="29"/>
        <v>#DIV/0!</v>
      </c>
      <c r="N177" s="259">
        <v>55.09</v>
      </c>
      <c r="O177" s="24"/>
    </row>
    <row r="178" spans="1:15" x14ac:dyDescent="0.2">
      <c r="A178" s="258" t="s">
        <v>409</v>
      </c>
      <c r="B178" s="248" t="s">
        <v>414</v>
      </c>
      <c r="C178" s="248" t="s">
        <v>14</v>
      </c>
      <c r="D178" s="244"/>
      <c r="E178" s="245"/>
      <c r="F178" s="246"/>
      <c r="G178" s="259">
        <v>54.23</v>
      </c>
      <c r="H178" s="226">
        <v>2.5</v>
      </c>
      <c r="I178" s="38">
        <f t="shared" si="27"/>
        <v>7.9166666666666679</v>
      </c>
      <c r="J178" s="21">
        <f t="shared" si="28"/>
        <v>429.32083333333338</v>
      </c>
      <c r="K178" s="22"/>
      <c r="L178" s="22"/>
      <c r="M178" s="23" t="e">
        <f t="shared" si="29"/>
        <v>#DIV/0!</v>
      </c>
      <c r="N178" s="259">
        <v>54.23</v>
      </c>
      <c r="O178" s="24"/>
    </row>
    <row r="179" spans="1:15" x14ac:dyDescent="0.2">
      <c r="A179" s="258" t="s">
        <v>410</v>
      </c>
      <c r="B179" s="248" t="s">
        <v>3</v>
      </c>
      <c r="C179" s="248" t="s">
        <v>14</v>
      </c>
      <c r="D179" s="244"/>
      <c r="E179" s="245"/>
      <c r="F179" s="246"/>
      <c r="G179" s="259">
        <v>67.209999999999994</v>
      </c>
      <c r="H179" s="226">
        <v>5</v>
      </c>
      <c r="I179" s="38">
        <f t="shared" si="27"/>
        <v>15.833333333333336</v>
      </c>
      <c r="J179" s="21">
        <f t="shared" si="28"/>
        <v>1064.1583333333333</v>
      </c>
      <c r="K179" s="22"/>
      <c r="L179" s="22"/>
      <c r="M179" s="23" t="e">
        <f t="shared" si="29"/>
        <v>#DIV/0!</v>
      </c>
      <c r="N179" s="259">
        <v>67.209999999999994</v>
      </c>
      <c r="O179" s="24"/>
    </row>
    <row r="180" spans="1:15" x14ac:dyDescent="0.2">
      <c r="A180" s="260" t="s">
        <v>415</v>
      </c>
      <c r="B180" s="186" t="s">
        <v>173</v>
      </c>
      <c r="C180" s="186" t="s">
        <v>14</v>
      </c>
      <c r="D180" s="188"/>
      <c r="E180" s="189"/>
      <c r="F180" s="190"/>
      <c r="G180" s="261">
        <v>9.2200000000000006</v>
      </c>
      <c r="H180" s="228">
        <v>0</v>
      </c>
      <c r="I180" s="129"/>
      <c r="J180" s="120"/>
      <c r="K180" s="121"/>
      <c r="L180" s="121"/>
      <c r="M180" s="122"/>
      <c r="N180" s="261"/>
      <c r="O180" s="123"/>
    </row>
    <row r="181" spans="1:15" x14ac:dyDescent="0.2">
      <c r="A181" s="260" t="s">
        <v>416</v>
      </c>
      <c r="B181" s="186" t="s">
        <v>173</v>
      </c>
      <c r="C181" s="186" t="s">
        <v>14</v>
      </c>
      <c r="D181" s="188"/>
      <c r="E181" s="189"/>
      <c r="F181" s="190"/>
      <c r="G181" s="261">
        <v>6.85</v>
      </c>
      <c r="H181" s="228">
        <v>0</v>
      </c>
      <c r="I181" s="129"/>
      <c r="J181" s="120"/>
      <c r="K181" s="121"/>
      <c r="L181" s="121"/>
      <c r="M181" s="122"/>
      <c r="N181" s="261"/>
      <c r="O181" s="123"/>
    </row>
    <row r="182" spans="1:15" x14ac:dyDescent="0.2">
      <c r="A182" s="258" t="s">
        <v>411</v>
      </c>
      <c r="B182" s="248" t="s">
        <v>285</v>
      </c>
      <c r="C182" s="248" t="s">
        <v>200</v>
      </c>
      <c r="D182" s="244"/>
      <c r="E182" s="245"/>
      <c r="F182" s="246"/>
      <c r="G182" s="259">
        <v>19.88</v>
      </c>
      <c r="H182" s="226">
        <v>5</v>
      </c>
      <c r="I182" s="38">
        <f t="shared" si="27"/>
        <v>15.833333333333336</v>
      </c>
      <c r="J182" s="21">
        <f t="shared" si="28"/>
        <v>314.76666666666671</v>
      </c>
      <c r="K182" s="22"/>
      <c r="L182" s="22"/>
      <c r="M182" s="23" t="e">
        <f t="shared" si="29"/>
        <v>#DIV/0!</v>
      </c>
      <c r="N182" s="259">
        <v>19.88</v>
      </c>
      <c r="O182" s="24"/>
    </row>
    <row r="183" spans="1:15" x14ac:dyDescent="0.2">
      <c r="A183" s="258" t="s">
        <v>418</v>
      </c>
      <c r="B183" s="248" t="s">
        <v>10</v>
      </c>
      <c r="C183" s="248" t="s">
        <v>200</v>
      </c>
      <c r="D183" s="244"/>
      <c r="E183" s="245"/>
      <c r="F183" s="246"/>
      <c r="G183" s="259">
        <v>45.98</v>
      </c>
      <c r="H183" s="226">
        <v>5</v>
      </c>
      <c r="I183" s="38">
        <f t="shared" si="27"/>
        <v>15.833333333333336</v>
      </c>
      <c r="J183" s="21">
        <f t="shared" si="28"/>
        <v>728.01666666666677</v>
      </c>
      <c r="K183" s="22"/>
      <c r="L183" s="22"/>
      <c r="M183" s="23" t="e">
        <f t="shared" si="29"/>
        <v>#DIV/0!</v>
      </c>
      <c r="N183" s="259">
        <v>45.98</v>
      </c>
      <c r="O183" s="24"/>
    </row>
    <row r="184" spans="1:15" x14ac:dyDescent="0.2">
      <c r="A184" s="258" t="s">
        <v>417</v>
      </c>
      <c r="B184" s="248" t="s">
        <v>285</v>
      </c>
      <c r="C184" s="248" t="s">
        <v>200</v>
      </c>
      <c r="D184" s="244"/>
      <c r="E184" s="245"/>
      <c r="F184" s="246"/>
      <c r="G184" s="259">
        <v>120.67</v>
      </c>
      <c r="H184" s="226">
        <v>5</v>
      </c>
      <c r="I184" s="38">
        <f t="shared" si="27"/>
        <v>15.833333333333336</v>
      </c>
      <c r="J184" s="21">
        <f t="shared" si="28"/>
        <v>1910.6083333333336</v>
      </c>
      <c r="K184" s="22"/>
      <c r="L184" s="22"/>
      <c r="M184" s="23" t="e">
        <f t="shared" si="29"/>
        <v>#DIV/0!</v>
      </c>
      <c r="N184" s="259">
        <v>120.67</v>
      </c>
      <c r="O184" s="24"/>
    </row>
    <row r="185" spans="1:15" x14ac:dyDescent="0.2">
      <c r="A185" s="162" t="s">
        <v>394</v>
      </c>
      <c r="B185" s="248" t="s">
        <v>296</v>
      </c>
      <c r="C185" s="262" t="s">
        <v>0</v>
      </c>
      <c r="D185" s="244">
        <v>1</v>
      </c>
      <c r="E185" s="245">
        <v>1</v>
      </c>
      <c r="F185" s="246" t="s">
        <v>22</v>
      </c>
      <c r="G185" s="247">
        <v>5.41</v>
      </c>
      <c r="H185" s="226">
        <v>5</v>
      </c>
      <c r="I185" s="38">
        <f t="shared" si="27"/>
        <v>15.833333333333336</v>
      </c>
      <c r="J185" s="21">
        <f t="shared" si="28"/>
        <v>85.658333333333346</v>
      </c>
      <c r="K185" s="22"/>
      <c r="L185" s="22"/>
      <c r="M185" s="23" t="e">
        <f t="shared" si="29"/>
        <v>#DIV/0!</v>
      </c>
      <c r="N185" s="247">
        <v>5.41</v>
      </c>
      <c r="O185" s="24"/>
    </row>
    <row r="186" spans="1:15" x14ac:dyDescent="0.2">
      <c r="A186" s="162" t="s">
        <v>395</v>
      </c>
      <c r="B186" s="248" t="s">
        <v>297</v>
      </c>
      <c r="C186" s="262" t="s">
        <v>0</v>
      </c>
      <c r="D186" s="244">
        <v>1</v>
      </c>
      <c r="E186" s="245">
        <v>1</v>
      </c>
      <c r="F186" s="246" t="s">
        <v>22</v>
      </c>
      <c r="G186" s="247">
        <v>5.39</v>
      </c>
      <c r="H186" s="226">
        <v>5</v>
      </c>
      <c r="I186" s="38">
        <f t="shared" si="27"/>
        <v>15.833333333333336</v>
      </c>
      <c r="J186" s="21">
        <f t="shared" si="28"/>
        <v>85.341666666666669</v>
      </c>
      <c r="K186" s="22"/>
      <c r="L186" s="22"/>
      <c r="M186" s="23" t="e">
        <f t="shared" si="29"/>
        <v>#DIV/0!</v>
      </c>
      <c r="N186" s="247">
        <v>5.39</v>
      </c>
      <c r="O186" s="24"/>
    </row>
    <row r="187" spans="1:15" x14ac:dyDescent="0.2">
      <c r="A187" s="162" t="s">
        <v>396</v>
      </c>
      <c r="B187" s="248" t="s">
        <v>246</v>
      </c>
      <c r="C187" s="262" t="s">
        <v>0</v>
      </c>
      <c r="D187" s="244">
        <v>2</v>
      </c>
      <c r="E187" s="245"/>
      <c r="F187" s="246" t="s">
        <v>22</v>
      </c>
      <c r="G187" s="247">
        <v>7.41</v>
      </c>
      <c r="H187" s="226">
        <v>5</v>
      </c>
      <c r="I187" s="38">
        <f t="shared" si="27"/>
        <v>15.833333333333336</v>
      </c>
      <c r="J187" s="21">
        <f t="shared" si="28"/>
        <v>117.32500000000002</v>
      </c>
      <c r="K187" s="22"/>
      <c r="L187" s="22"/>
      <c r="M187" s="23" t="e">
        <f t="shared" si="29"/>
        <v>#DIV/0!</v>
      </c>
      <c r="N187" s="247">
        <v>7.41</v>
      </c>
      <c r="O187" s="24"/>
    </row>
    <row r="188" spans="1:15" x14ac:dyDescent="0.2">
      <c r="A188" s="162" t="s">
        <v>398</v>
      </c>
      <c r="B188" s="248" t="s">
        <v>239</v>
      </c>
      <c r="C188" s="262" t="s">
        <v>0</v>
      </c>
      <c r="D188" s="244"/>
      <c r="E188" s="245">
        <v>4</v>
      </c>
      <c r="F188" s="246" t="s">
        <v>22</v>
      </c>
      <c r="G188" s="247">
        <v>11.07</v>
      </c>
      <c r="H188" s="226">
        <v>5</v>
      </c>
      <c r="I188" s="38">
        <f t="shared" si="27"/>
        <v>15.833333333333336</v>
      </c>
      <c r="J188" s="21">
        <f t="shared" si="28"/>
        <v>175.27500000000003</v>
      </c>
      <c r="K188" s="22"/>
      <c r="L188" s="22"/>
      <c r="M188" s="23" t="e">
        <f t="shared" si="29"/>
        <v>#DIV/0!</v>
      </c>
      <c r="N188" s="247">
        <v>11.07</v>
      </c>
      <c r="O188" s="24"/>
    </row>
    <row r="189" spans="1:15" x14ac:dyDescent="0.2">
      <c r="A189" s="162" t="s">
        <v>397</v>
      </c>
      <c r="B189" s="248" t="s">
        <v>247</v>
      </c>
      <c r="C189" s="262" t="s">
        <v>0</v>
      </c>
      <c r="D189" s="244">
        <v>2</v>
      </c>
      <c r="E189" s="245"/>
      <c r="F189" s="246" t="s">
        <v>22</v>
      </c>
      <c r="G189" s="247">
        <v>7.45</v>
      </c>
      <c r="H189" s="226">
        <v>5</v>
      </c>
      <c r="I189" s="38">
        <f t="shared" si="27"/>
        <v>15.833333333333336</v>
      </c>
      <c r="J189" s="21">
        <f t="shared" si="28"/>
        <v>117.95833333333336</v>
      </c>
      <c r="K189" s="22"/>
      <c r="L189" s="22"/>
      <c r="M189" s="23" t="e">
        <f t="shared" si="29"/>
        <v>#DIV/0!</v>
      </c>
      <c r="N189" s="247">
        <v>7.45</v>
      </c>
      <c r="O189" s="24"/>
    </row>
    <row r="190" spans="1:15" ht="13.5" thickBot="1" x14ac:dyDescent="0.25">
      <c r="A190" s="250" t="s">
        <v>399</v>
      </c>
      <c r="B190" s="251" t="s">
        <v>249</v>
      </c>
      <c r="C190" s="263" t="s">
        <v>0</v>
      </c>
      <c r="D190" s="253"/>
      <c r="E190" s="254">
        <v>5</v>
      </c>
      <c r="F190" s="255" t="s">
        <v>22</v>
      </c>
      <c r="G190" s="256">
        <v>11.18</v>
      </c>
      <c r="H190" s="229">
        <v>5</v>
      </c>
      <c r="I190" s="40">
        <f t="shared" si="27"/>
        <v>15.833333333333336</v>
      </c>
      <c r="J190" s="27">
        <f t="shared" si="28"/>
        <v>177.01666666666668</v>
      </c>
      <c r="K190" s="28"/>
      <c r="L190" s="28"/>
      <c r="M190" s="29" t="e">
        <f t="shared" si="29"/>
        <v>#DIV/0!</v>
      </c>
      <c r="N190" s="256">
        <v>11.18</v>
      </c>
      <c r="O190" s="30"/>
    </row>
    <row r="191" spans="1:15" ht="13.5" thickBot="1" x14ac:dyDescent="0.25">
      <c r="A191" s="114" t="s">
        <v>8</v>
      </c>
      <c r="B191" s="31"/>
      <c r="C191" s="31"/>
      <c r="D191" s="16"/>
      <c r="E191" s="16"/>
      <c r="F191" s="16"/>
      <c r="G191" s="31"/>
      <c r="H191" s="16"/>
      <c r="I191" s="17"/>
      <c r="J191" s="17"/>
      <c r="K191" s="17"/>
      <c r="L191" s="17"/>
      <c r="M191" s="17"/>
      <c r="N191" s="17"/>
      <c r="O191" s="17"/>
    </row>
    <row r="192" spans="1:15" x14ac:dyDescent="0.2">
      <c r="A192" s="264" t="s">
        <v>400</v>
      </c>
      <c r="B192" s="265" t="s">
        <v>351</v>
      </c>
      <c r="C192" s="265" t="s">
        <v>14</v>
      </c>
      <c r="D192" s="266"/>
      <c r="E192" s="267"/>
      <c r="F192" s="268"/>
      <c r="G192" s="269">
        <v>20.3</v>
      </c>
      <c r="H192" s="268">
        <v>0</v>
      </c>
      <c r="I192" s="124"/>
      <c r="J192" s="125"/>
      <c r="K192" s="126"/>
      <c r="L192" s="126"/>
      <c r="M192" s="127"/>
      <c r="N192" s="269"/>
      <c r="O192" s="128"/>
    </row>
    <row r="193" spans="1:15" x14ac:dyDescent="0.2">
      <c r="A193" s="270" t="s">
        <v>401</v>
      </c>
      <c r="B193" s="186" t="s">
        <v>351</v>
      </c>
      <c r="C193" s="186" t="s">
        <v>14</v>
      </c>
      <c r="D193" s="188"/>
      <c r="E193" s="189"/>
      <c r="F193" s="190"/>
      <c r="G193" s="271">
        <v>38.17</v>
      </c>
      <c r="H193" s="190">
        <v>0</v>
      </c>
      <c r="I193" s="129"/>
      <c r="J193" s="120"/>
      <c r="K193" s="121"/>
      <c r="L193" s="121"/>
      <c r="M193" s="122"/>
      <c r="N193" s="271"/>
      <c r="O193" s="123"/>
    </row>
    <row r="194" spans="1:15" x14ac:dyDescent="0.2">
      <c r="A194" s="270" t="s">
        <v>419</v>
      </c>
      <c r="B194" s="186" t="s">
        <v>351</v>
      </c>
      <c r="C194" s="186" t="s">
        <v>14</v>
      </c>
      <c r="D194" s="188"/>
      <c r="E194" s="189"/>
      <c r="F194" s="190"/>
      <c r="G194" s="271">
        <v>31.58</v>
      </c>
      <c r="H194" s="190">
        <v>0</v>
      </c>
      <c r="I194" s="129"/>
      <c r="J194" s="120"/>
      <c r="K194" s="121"/>
      <c r="L194" s="121"/>
      <c r="M194" s="122"/>
      <c r="N194" s="271"/>
      <c r="O194" s="123"/>
    </row>
    <row r="195" spans="1:15" x14ac:dyDescent="0.2">
      <c r="A195" s="270" t="s">
        <v>420</v>
      </c>
      <c r="B195" s="186" t="s">
        <v>421</v>
      </c>
      <c r="C195" s="186" t="s">
        <v>14</v>
      </c>
      <c r="D195" s="188"/>
      <c r="E195" s="189"/>
      <c r="F195" s="190"/>
      <c r="G195" s="271">
        <v>10.35</v>
      </c>
      <c r="H195" s="190">
        <v>0</v>
      </c>
      <c r="I195" s="129"/>
      <c r="J195" s="120"/>
      <c r="K195" s="121"/>
      <c r="L195" s="121"/>
      <c r="M195" s="122"/>
      <c r="N195" s="271"/>
      <c r="O195" s="123"/>
    </row>
    <row r="196" spans="1:15" x14ac:dyDescent="0.2">
      <c r="A196" s="270" t="s">
        <v>422</v>
      </c>
      <c r="B196" s="186" t="s">
        <v>423</v>
      </c>
      <c r="C196" s="186" t="s">
        <v>424</v>
      </c>
      <c r="D196" s="188"/>
      <c r="E196" s="189"/>
      <c r="F196" s="190"/>
      <c r="G196" s="271">
        <v>126.15</v>
      </c>
      <c r="H196" s="190">
        <v>0</v>
      </c>
      <c r="I196" s="129"/>
      <c r="J196" s="120"/>
      <c r="K196" s="121"/>
      <c r="L196" s="121"/>
      <c r="M196" s="122"/>
      <c r="N196" s="271"/>
      <c r="O196" s="123"/>
    </row>
    <row r="197" spans="1:15" x14ac:dyDescent="0.2">
      <c r="A197" s="270" t="s">
        <v>425</v>
      </c>
      <c r="B197" s="186" t="s">
        <v>426</v>
      </c>
      <c r="C197" s="186"/>
      <c r="D197" s="188"/>
      <c r="E197" s="189"/>
      <c r="F197" s="190"/>
      <c r="G197" s="271">
        <v>2.08</v>
      </c>
      <c r="H197" s="190">
        <v>0</v>
      </c>
      <c r="I197" s="129"/>
      <c r="J197" s="120"/>
      <c r="K197" s="121"/>
      <c r="L197" s="121"/>
      <c r="M197" s="122"/>
      <c r="N197" s="271"/>
      <c r="O197" s="123"/>
    </row>
    <row r="198" spans="1:15" ht="13.5" thickBot="1" x14ac:dyDescent="0.25">
      <c r="A198" s="272" t="s">
        <v>427</v>
      </c>
      <c r="B198" s="273" t="s">
        <v>423</v>
      </c>
      <c r="C198" s="273" t="s">
        <v>424</v>
      </c>
      <c r="D198" s="274"/>
      <c r="E198" s="275"/>
      <c r="F198" s="276"/>
      <c r="G198" s="277">
        <v>198.47</v>
      </c>
      <c r="H198" s="276">
        <v>0</v>
      </c>
      <c r="I198" s="130"/>
      <c r="J198" s="131"/>
      <c r="K198" s="132"/>
      <c r="L198" s="132"/>
      <c r="M198" s="133"/>
      <c r="N198" s="277"/>
      <c r="O198" s="134"/>
    </row>
    <row r="199" spans="1:15" x14ac:dyDescent="0.2">
      <c r="A199" s="3"/>
      <c r="B199" s="1"/>
      <c r="C199" s="1"/>
      <c r="D199" s="2"/>
      <c r="E199" s="2"/>
      <c r="F199" s="2"/>
      <c r="G199" s="4"/>
      <c r="H199" s="2"/>
      <c r="I199" s="82"/>
      <c r="J199" s="82"/>
      <c r="K199" s="81"/>
      <c r="L199" s="81"/>
      <c r="M199" s="82"/>
      <c r="N199" s="4"/>
      <c r="O199" s="81"/>
    </row>
    <row r="200" spans="1:15" x14ac:dyDescent="0.2">
      <c r="A200" s="78"/>
      <c r="B200" s="14"/>
      <c r="C200" s="14"/>
      <c r="D200" s="16"/>
      <c r="E200" s="16"/>
      <c r="F200" s="16"/>
      <c r="G200" s="79"/>
      <c r="H200" s="16"/>
      <c r="I200" s="82"/>
      <c r="J200" s="82"/>
      <c r="K200" s="81"/>
      <c r="L200" s="81"/>
      <c r="M200" s="82"/>
      <c r="N200" s="82"/>
      <c r="O200" s="81"/>
    </row>
    <row r="201" spans="1:15" ht="13.5" thickBot="1" x14ac:dyDescent="0.25">
      <c r="A201" s="5"/>
      <c r="B201" s="14"/>
      <c r="C201" s="14"/>
      <c r="D201" s="16"/>
      <c r="E201" s="16"/>
      <c r="F201" s="16"/>
      <c r="G201" s="82"/>
      <c r="H201" s="16"/>
      <c r="I201" s="15"/>
      <c r="J201" s="15"/>
      <c r="K201" s="15"/>
      <c r="L201" s="15"/>
      <c r="M201" s="15"/>
      <c r="N201" s="15"/>
      <c r="O201" s="17"/>
    </row>
    <row r="202" spans="1:15" x14ac:dyDescent="0.2">
      <c r="A202" s="42"/>
      <c r="B202" s="297" t="s">
        <v>2</v>
      </c>
      <c r="C202" s="298"/>
      <c r="D202" s="44"/>
      <c r="E202" s="45"/>
      <c r="F202" s="46"/>
      <c r="G202" s="47">
        <f>SUM(G8:G22)</f>
        <v>345.25000000000006</v>
      </c>
      <c r="H202" s="48"/>
      <c r="I202" s="49"/>
      <c r="J202" s="49"/>
      <c r="K202" s="50"/>
      <c r="L202" s="50"/>
      <c r="M202" s="51" t="e">
        <f>SUM(M8:M22)</f>
        <v>#DIV/0!</v>
      </c>
      <c r="N202" s="83">
        <f>SUM(N8:N22)</f>
        <v>52.04</v>
      </c>
      <c r="O202" s="135">
        <f>SUM(O8:O22)</f>
        <v>0</v>
      </c>
    </row>
    <row r="203" spans="1:15" x14ac:dyDescent="0.2">
      <c r="A203" s="52"/>
      <c r="B203" s="299" t="s">
        <v>47</v>
      </c>
      <c r="C203" s="300"/>
      <c r="D203" s="18"/>
      <c r="E203" s="19"/>
      <c r="F203" s="20"/>
      <c r="G203" s="53">
        <f>SUM(G24:G72)</f>
        <v>1200.2000000000003</v>
      </c>
      <c r="H203" s="144"/>
      <c r="I203" s="54"/>
      <c r="J203" s="54"/>
      <c r="K203" s="54"/>
      <c r="L203" s="54"/>
      <c r="M203" s="55" t="e">
        <f>SUM(M24:M72)</f>
        <v>#DIV/0!</v>
      </c>
      <c r="N203" s="56">
        <f>SUM(N24:N72)</f>
        <v>883.7</v>
      </c>
      <c r="O203" s="39">
        <f>SUM(O24:O72)</f>
        <v>0</v>
      </c>
    </row>
    <row r="204" spans="1:15" x14ac:dyDescent="0.2">
      <c r="A204" s="52"/>
      <c r="B204" s="295" t="s">
        <v>48</v>
      </c>
      <c r="C204" s="296"/>
      <c r="D204" s="18"/>
      <c r="E204" s="19"/>
      <c r="F204" s="20"/>
      <c r="G204" s="53">
        <f>SUM(G74:G105)</f>
        <v>1277.2599999999998</v>
      </c>
      <c r="H204" s="144"/>
      <c r="I204" s="54"/>
      <c r="J204" s="54"/>
      <c r="K204" s="54"/>
      <c r="L204" s="54"/>
      <c r="M204" s="55" t="e">
        <f>SUM(M74:M105)</f>
        <v>#DIV/0!</v>
      </c>
      <c r="N204" s="56">
        <f>SUM(N74:N105)</f>
        <v>1187.55</v>
      </c>
      <c r="O204" s="39">
        <f>SUM(O74:O105)</f>
        <v>0</v>
      </c>
    </row>
    <row r="205" spans="1:15" x14ac:dyDescent="0.2">
      <c r="A205" s="52"/>
      <c r="B205" s="295" t="s">
        <v>49</v>
      </c>
      <c r="C205" s="296"/>
      <c r="D205" s="18"/>
      <c r="E205" s="19"/>
      <c r="F205" s="20"/>
      <c r="G205" s="53">
        <f>SUM(G107:G143)</f>
        <v>1293.51</v>
      </c>
      <c r="H205" s="144"/>
      <c r="I205" s="54"/>
      <c r="J205" s="54"/>
      <c r="K205" s="54"/>
      <c r="L205" s="54"/>
      <c r="M205" s="55" t="e">
        <f>SUM(M107:M143)</f>
        <v>#DIV/0!</v>
      </c>
      <c r="N205" s="56">
        <f>SUM(N107:N143)</f>
        <v>1276.3</v>
      </c>
      <c r="O205" s="39">
        <f>SUM(O107:O143)</f>
        <v>0</v>
      </c>
    </row>
    <row r="206" spans="1:15" x14ac:dyDescent="0.2">
      <c r="A206" s="52"/>
      <c r="B206" s="301" t="s">
        <v>58</v>
      </c>
      <c r="C206" s="296"/>
      <c r="D206" s="18"/>
      <c r="E206" s="19"/>
      <c r="F206" s="20"/>
      <c r="G206" s="53">
        <f>SUM(G145:G168)</f>
        <v>811.91000000000008</v>
      </c>
      <c r="H206" s="144"/>
      <c r="I206" s="54"/>
      <c r="J206" s="54"/>
      <c r="K206" s="54"/>
      <c r="L206" s="54"/>
      <c r="M206" s="55" t="e">
        <f>SUM(M145:M168)</f>
        <v>#DIV/0!</v>
      </c>
      <c r="N206" s="56">
        <f>SUM(N145:N168)</f>
        <v>807.85000000000014</v>
      </c>
      <c r="O206" s="39">
        <f>SUM(O107:O143)</f>
        <v>0</v>
      </c>
    </row>
    <row r="207" spans="1:15" x14ac:dyDescent="0.2">
      <c r="A207" s="52"/>
      <c r="B207" s="301" t="s">
        <v>430</v>
      </c>
      <c r="C207" s="296"/>
      <c r="D207" s="57"/>
      <c r="E207" s="58"/>
      <c r="F207" s="41"/>
      <c r="G207" s="59">
        <f>SUM(G170:G190)</f>
        <v>719.46999999999991</v>
      </c>
      <c r="H207" s="113"/>
      <c r="I207" s="60"/>
      <c r="J207" s="60"/>
      <c r="K207" s="60"/>
      <c r="L207" s="60"/>
      <c r="M207" s="61" t="e">
        <f>SUM(M170:M190)</f>
        <v>#DIV/0!</v>
      </c>
      <c r="N207" s="56">
        <f>SUM(N170:N190)</f>
        <v>697.50999999999988</v>
      </c>
      <c r="O207" s="39">
        <f>SUM(O170:O190)</f>
        <v>0</v>
      </c>
    </row>
    <row r="208" spans="1:15" ht="13.5" thickBot="1" x14ac:dyDescent="0.25">
      <c r="A208" s="52"/>
      <c r="B208" s="302" t="s">
        <v>8</v>
      </c>
      <c r="C208" s="303"/>
      <c r="D208" s="136"/>
      <c r="E208" s="137"/>
      <c r="F208" s="138"/>
      <c r="G208" s="139">
        <f>SUM(G192:G198)</f>
        <v>427.1</v>
      </c>
      <c r="H208" s="145"/>
      <c r="I208" s="140"/>
      <c r="J208" s="140"/>
      <c r="K208" s="140"/>
      <c r="L208" s="140"/>
      <c r="M208" s="141">
        <f>SUM(M192:M198)</f>
        <v>0</v>
      </c>
      <c r="N208" s="142">
        <f>SUM(N192:N198)</f>
        <v>0</v>
      </c>
      <c r="O208" s="143">
        <f>SUM(O192:O198)</f>
        <v>0</v>
      </c>
    </row>
    <row r="209" spans="1:15" ht="13.5" thickBot="1" x14ac:dyDescent="0.25">
      <c r="A209" s="42"/>
      <c r="B209" s="304" t="s">
        <v>50</v>
      </c>
      <c r="C209" s="305"/>
      <c r="D209" s="62"/>
      <c r="E209" s="63"/>
      <c r="F209" s="64"/>
      <c r="G209" s="65">
        <f>SUM(G202:G208)</f>
        <v>6074.7000000000007</v>
      </c>
      <c r="H209" s="66"/>
      <c r="I209" s="67"/>
      <c r="J209" s="68"/>
      <c r="K209" s="67"/>
      <c r="L209" s="67"/>
      <c r="M209" s="69" t="e">
        <f>SUM(M202:M208)</f>
        <v>#DIV/0!</v>
      </c>
      <c r="N209" s="70">
        <f>SUM(N202:N208)</f>
        <v>4904.9500000000007</v>
      </c>
      <c r="O209" s="71">
        <f>SUM(O202:O208)</f>
        <v>0</v>
      </c>
    </row>
    <row r="210" spans="1:15" x14ac:dyDescent="0.2">
      <c r="A210" s="42"/>
      <c r="B210" s="42"/>
      <c r="C210" s="42"/>
      <c r="D210" s="42"/>
      <c r="E210" s="42"/>
      <c r="F210" s="42"/>
      <c r="G210" s="43"/>
      <c r="H210" s="72"/>
      <c r="I210" s="43"/>
      <c r="J210" s="43"/>
      <c r="K210" s="43"/>
      <c r="L210" s="43"/>
      <c r="M210" s="43"/>
      <c r="N210" s="43"/>
      <c r="O210" s="43"/>
    </row>
    <row r="211" spans="1:15" x14ac:dyDescent="0.2">
      <c r="A211" s="42"/>
      <c r="B211" s="294"/>
      <c r="C211" s="294"/>
      <c r="D211" s="294"/>
      <c r="E211" s="294"/>
      <c r="F211" s="294"/>
      <c r="G211" s="294"/>
      <c r="H211" s="294"/>
      <c r="I211" s="294"/>
      <c r="J211" s="294"/>
      <c r="K211" s="294"/>
      <c r="L211" s="294"/>
      <c r="M211" s="294"/>
      <c r="N211" s="43"/>
      <c r="O211" s="43"/>
    </row>
    <row r="212" spans="1:15" x14ac:dyDescent="0.2">
      <c r="A212" s="73" t="s">
        <v>11</v>
      </c>
      <c r="B212" s="74"/>
      <c r="C212" s="74" t="s">
        <v>51</v>
      </c>
      <c r="D212" s="74"/>
      <c r="E212" s="74" t="s">
        <v>52</v>
      </c>
      <c r="F212" s="74"/>
      <c r="G212" s="75"/>
      <c r="H212" s="74"/>
      <c r="I212" s="74"/>
      <c r="J212" s="74"/>
      <c r="K212" s="74"/>
      <c r="L212" s="74"/>
      <c r="M212" s="42"/>
      <c r="N212" s="74"/>
      <c r="O212" s="74"/>
    </row>
    <row r="213" spans="1:15" x14ac:dyDescent="0.2">
      <c r="A213" s="74" t="s">
        <v>33</v>
      </c>
      <c r="B213" s="74"/>
      <c r="C213" s="76" t="s">
        <v>53</v>
      </c>
      <c r="D213" s="74"/>
      <c r="E213" s="76" t="s">
        <v>28</v>
      </c>
      <c r="F213" s="76"/>
      <c r="G213" s="75"/>
      <c r="H213" s="74"/>
      <c r="I213" s="74"/>
      <c r="J213" s="74"/>
      <c r="K213" s="74"/>
      <c r="L213" s="74"/>
      <c r="M213" s="42"/>
      <c r="N213" s="74"/>
      <c r="O213" s="74"/>
    </row>
    <row r="214" spans="1:15" x14ac:dyDescent="0.2">
      <c r="A214" s="74" t="s">
        <v>27</v>
      </c>
      <c r="B214" s="74"/>
      <c r="C214" s="76" t="s">
        <v>54</v>
      </c>
      <c r="D214" s="74"/>
      <c r="E214" s="76" t="s">
        <v>29</v>
      </c>
      <c r="F214" s="76"/>
      <c r="G214" s="75"/>
      <c r="H214" s="74"/>
      <c r="I214" s="74"/>
      <c r="J214" s="74"/>
      <c r="K214" s="74"/>
      <c r="L214" s="74"/>
      <c r="M214" s="42"/>
      <c r="N214" s="74"/>
      <c r="O214" s="74"/>
    </row>
    <row r="215" spans="1:15" x14ac:dyDescent="0.2">
      <c r="A215" s="74"/>
      <c r="B215" s="74"/>
      <c r="C215" s="76" t="s">
        <v>55</v>
      </c>
      <c r="D215" s="74"/>
      <c r="E215" s="76" t="s">
        <v>30</v>
      </c>
      <c r="F215" s="76"/>
      <c r="G215" s="75"/>
      <c r="H215" s="74"/>
      <c r="I215" s="74"/>
      <c r="J215" s="74"/>
      <c r="K215" s="74"/>
      <c r="L215" s="74"/>
      <c r="M215" s="42"/>
      <c r="N215" s="74"/>
      <c r="O215" s="74"/>
    </row>
    <row r="216" spans="1:15" x14ac:dyDescent="0.2">
      <c r="A216" s="74"/>
      <c r="B216" s="74"/>
      <c r="C216" s="76"/>
      <c r="D216" s="74"/>
      <c r="E216" s="76"/>
      <c r="F216" s="76"/>
      <c r="G216" s="75"/>
      <c r="H216" s="74"/>
      <c r="I216" s="74"/>
      <c r="J216" s="74"/>
      <c r="K216" s="74"/>
      <c r="L216" s="74"/>
      <c r="M216" s="74"/>
      <c r="N216" s="74"/>
      <c r="O216" s="74"/>
    </row>
    <row r="217" spans="1:15" x14ac:dyDescent="0.2">
      <c r="A217" s="74"/>
      <c r="B217" s="74"/>
      <c r="C217" s="76"/>
      <c r="D217" s="74"/>
      <c r="E217" s="76"/>
      <c r="F217" s="76"/>
      <c r="G217" s="75"/>
      <c r="H217" s="74"/>
      <c r="I217" s="74"/>
      <c r="J217" s="74"/>
      <c r="K217" s="74"/>
      <c r="L217" s="74"/>
      <c r="M217" s="74"/>
      <c r="N217" s="74"/>
      <c r="O217" s="74"/>
    </row>
    <row r="218" spans="1:15" x14ac:dyDescent="0.2">
      <c r="A218" s="74"/>
      <c r="B218" s="74"/>
      <c r="C218" s="74" t="s">
        <v>56</v>
      </c>
      <c r="D218" s="74"/>
      <c r="E218" s="76"/>
      <c r="F218" s="76"/>
      <c r="G218" s="75"/>
      <c r="H218" s="74"/>
      <c r="I218" s="74"/>
      <c r="J218" s="74"/>
      <c r="K218" s="74"/>
      <c r="L218" s="74"/>
      <c r="M218" s="74"/>
      <c r="N218" s="74"/>
      <c r="O218" s="74"/>
    </row>
    <row r="219" spans="1:15" x14ac:dyDescent="0.2">
      <c r="A219" s="74"/>
      <c r="B219" s="74"/>
      <c r="C219" s="74" t="s">
        <v>32</v>
      </c>
      <c r="D219" s="74"/>
      <c r="E219" s="76"/>
      <c r="F219" s="76"/>
      <c r="G219" s="75"/>
      <c r="H219" s="74"/>
      <c r="I219" s="74"/>
      <c r="J219" s="74"/>
      <c r="K219" s="74"/>
      <c r="L219" s="74"/>
      <c r="M219" s="74"/>
      <c r="N219" s="74"/>
      <c r="O219" s="74"/>
    </row>
    <row r="220" spans="1:15" x14ac:dyDescent="0.2">
      <c r="A220" s="74"/>
      <c r="B220" s="77"/>
      <c r="C220" s="74" t="s">
        <v>31</v>
      </c>
      <c r="D220" s="74"/>
      <c r="E220" s="74"/>
      <c r="F220" s="74"/>
      <c r="G220" s="75"/>
      <c r="H220" s="74"/>
      <c r="I220" s="74"/>
      <c r="J220" s="74"/>
      <c r="K220" s="74"/>
      <c r="L220" s="74"/>
      <c r="M220" s="74"/>
      <c r="N220" s="74"/>
      <c r="O220" s="74"/>
    </row>
    <row r="221" spans="1:15" x14ac:dyDescent="0.2">
      <c r="A221" s="74"/>
      <c r="B221" s="74"/>
      <c r="C221" s="74" t="s">
        <v>57</v>
      </c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</row>
  </sheetData>
  <sheetProtection algorithmName="SHA-512" hashValue="3zv8gpSuwFM9A0sMez7jw1M4I4rDbpjVfLcpqYg5cEJubHqF2mwKyorwzg8Hb6QIhXhDz4SQ+YNvYuvfi4xxnw==" saltValue="SRrHcZJs6971RmChMXv6vg==" spinCount="100000" sheet="1" objects="1" scenarios="1"/>
  <mergeCells count="19">
    <mergeCell ref="B211:M211"/>
    <mergeCell ref="B204:C204"/>
    <mergeCell ref="B202:C202"/>
    <mergeCell ref="B203:C203"/>
    <mergeCell ref="B205:C205"/>
    <mergeCell ref="B206:C206"/>
    <mergeCell ref="B208:C208"/>
    <mergeCell ref="B209:C209"/>
    <mergeCell ref="B207:C207"/>
    <mergeCell ref="A1:O1"/>
    <mergeCell ref="A5:A6"/>
    <mergeCell ref="B5:B6"/>
    <mergeCell ref="C5:C6"/>
    <mergeCell ref="D5:F5"/>
    <mergeCell ref="G5:G6"/>
    <mergeCell ref="H5:M5"/>
    <mergeCell ref="N5:O5"/>
    <mergeCell ref="C2:I3"/>
    <mergeCell ref="J2:O3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Stundenlohnkalkulation</vt:lpstr>
      <vt:lpstr>Objektkalkulationsblatt</vt:lpstr>
    </vt:vector>
  </TitlesOfParts>
  <Company>LRA MEK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</dc:creator>
  <cp:lastModifiedBy>Friedrich Katrin</cp:lastModifiedBy>
  <cp:lastPrinted>2025-07-23T12:26:11Z</cp:lastPrinted>
  <dcterms:created xsi:type="dcterms:W3CDTF">2007-02-06T10:05:13Z</dcterms:created>
  <dcterms:modified xsi:type="dcterms:W3CDTF">2025-07-23T12:37:49Z</dcterms:modified>
</cp:coreProperties>
</file>