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Besitzer/Documents/CoSolvia/Städt-Klini-Magdeburg/Ausschreibungsunterlagen/"/>
    </mc:Choice>
  </mc:AlternateContent>
  <xr:revisionPtr revIDLastSave="0" documentId="13_ncr:1_{5D99AEF7-5743-FB4E-BFD2-F4DC73A2E478}" xr6:coauthVersionLast="47" xr6:coauthVersionMax="47" xr10:uidLastSave="{00000000-0000-0000-0000-000000000000}"/>
  <bookViews>
    <workbookView xWindow="5060" yWindow="500" windowWidth="19240" windowHeight="19200" xr2:uid="{00000000-000D-0000-FFFF-FFFF00000000}"/>
  </bookViews>
  <sheets>
    <sheet name="Zusammenfassung" sheetId="2" r:id="rId1"/>
    <sheet name="Miet-Stationswäsche-KMD" sheetId="10" r:id="rId2"/>
    <sheet name="Miet-Berufskleidung-KMD" sheetId="18" r:id="rId3"/>
    <sheet name="Miet-Berufskleidung-SG" sheetId="11" r:id="rId4"/>
    <sheet name="Mietwäsche-MVZ" sheetId="20" r:id="rId5"/>
    <sheet name="KE-Wäsche" sheetId="15" r:id="rId6"/>
    <sheet name="Tabelle1" sheetId="1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1" i="18" l="1"/>
  <c r="E82" i="18" l="1"/>
  <c r="B101" i="18"/>
  <c r="B82" i="18"/>
  <c r="E40" i="18"/>
  <c r="E24" i="10"/>
  <c r="E10" i="10"/>
  <c r="E11" i="10"/>
  <c r="E12" i="10"/>
  <c r="E13" i="10"/>
  <c r="E14" i="10"/>
  <c r="E15" i="10"/>
  <c r="E16" i="10"/>
  <c r="E17" i="10"/>
  <c r="E18" i="10"/>
  <c r="E19" i="10"/>
  <c r="E20" i="10"/>
  <c r="E21" i="10"/>
  <c r="E22" i="10"/>
  <c r="E23" i="10"/>
  <c r="E27" i="10"/>
  <c r="E25" i="10"/>
  <c r="E26"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26" i="20"/>
  <c r="E23" i="20"/>
  <c r="E24" i="20"/>
  <c r="E25" i="20"/>
  <c r="E27" i="20"/>
  <c r="E30" i="20"/>
  <c r="E29" i="20"/>
  <c r="E28" i="20"/>
  <c r="E22" i="20"/>
  <c r="E16" i="20"/>
  <c r="B16" i="20"/>
  <c r="E15" i="20"/>
  <c r="B15" i="20"/>
  <c r="E14" i="20"/>
  <c r="B14" i="20"/>
  <c r="E13" i="20"/>
  <c r="B13" i="20"/>
  <c r="E8" i="20"/>
  <c r="E7" i="20"/>
  <c r="E6" i="20"/>
  <c r="E5" i="20"/>
  <c r="C1" i="20"/>
  <c r="B100" i="18"/>
  <c r="B102" i="18"/>
  <c r="B99" i="18"/>
  <c r="E84" i="18"/>
  <c r="E102" i="18"/>
  <c r="E101" i="18"/>
  <c r="E100" i="18"/>
  <c r="E99" i="18"/>
  <c r="E94" i="18"/>
  <c r="E93" i="18"/>
  <c r="E92" i="18"/>
  <c r="E91" i="18"/>
  <c r="E10" i="18"/>
  <c r="E11" i="18"/>
  <c r="E12" i="18"/>
  <c r="E13" i="18"/>
  <c r="E14" i="18"/>
  <c r="E15" i="18"/>
  <c r="E16" i="18"/>
  <c r="E17" i="18"/>
  <c r="E18" i="18"/>
  <c r="E19" i="18"/>
  <c r="E20" i="18"/>
  <c r="E21" i="18"/>
  <c r="E53" i="18"/>
  <c r="E54" i="18"/>
  <c r="E55" i="18"/>
  <c r="E56" i="18"/>
  <c r="E57" i="18"/>
  <c r="E58" i="18"/>
  <c r="E59" i="18"/>
  <c r="E60" i="18"/>
  <c r="E61" i="18"/>
  <c r="E62" i="18"/>
  <c r="E63"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3" i="18"/>
  <c r="C13" i="2"/>
  <c r="F10" i="15"/>
  <c r="F9" i="15"/>
  <c r="F6" i="15"/>
  <c r="F7" i="15"/>
  <c r="F8" i="15"/>
  <c r="F5" i="15"/>
  <c r="E5" i="10"/>
  <c r="E6" i="10"/>
  <c r="E7" i="10"/>
  <c r="E8" i="10"/>
  <c r="E9" i="10"/>
  <c r="E61" i="10"/>
  <c r="E62" i="10"/>
  <c r="E63" i="10"/>
  <c r="E64" i="10"/>
  <c r="E65" i="10"/>
  <c r="E66" i="10"/>
  <c r="E4" i="10"/>
  <c r="C17" i="2"/>
  <c r="E65" i="18"/>
  <c r="E23" i="18"/>
  <c r="E31" i="20" l="1"/>
  <c r="E95" i="18"/>
  <c r="E67" i="10"/>
  <c r="E9" i="20"/>
  <c r="E17" i="20"/>
  <c r="E103" i="18"/>
  <c r="E22" i="11"/>
  <c r="B22" i="11"/>
  <c r="B23" i="11"/>
  <c r="B24" i="11"/>
  <c r="B18" i="11"/>
  <c r="B19" i="11"/>
  <c r="B20" i="11"/>
  <c r="B21" i="11"/>
  <c r="B17" i="11"/>
  <c r="C11" i="2" l="1"/>
  <c r="C15" i="2"/>
  <c r="E108" i="18"/>
  <c r="C12" i="2" s="1"/>
  <c r="E51" i="18" l="1"/>
  <c r="E52" i="18"/>
  <c r="E64" i="18"/>
  <c r="E66" i="18"/>
  <c r="E67" i="18"/>
  <c r="E68" i="18"/>
  <c r="E69" i="18"/>
  <c r="E70" i="18"/>
  <c r="E71" i="18"/>
  <c r="E72" i="18"/>
  <c r="E73" i="18"/>
  <c r="E74" i="18"/>
  <c r="E75" i="18"/>
  <c r="E76" i="18"/>
  <c r="E77" i="18"/>
  <c r="E78" i="18"/>
  <c r="E79" i="18"/>
  <c r="E80" i="18"/>
  <c r="E81" i="18"/>
  <c r="E83" i="18"/>
  <c r="E47" i="18"/>
  <c r="E22" i="18"/>
  <c r="E24" i="18"/>
  <c r="E25" i="18"/>
  <c r="E26" i="18"/>
  <c r="E27" i="18"/>
  <c r="E28" i="18"/>
  <c r="E29" i="18"/>
  <c r="E30" i="18"/>
  <c r="E31" i="18"/>
  <c r="E32" i="18"/>
  <c r="E33" i="18"/>
  <c r="E34" i="18"/>
  <c r="E35" i="18"/>
  <c r="E36" i="18"/>
  <c r="E37" i="18"/>
  <c r="E38" i="18"/>
  <c r="E39" i="18"/>
  <c r="E41" i="18"/>
  <c r="E9" i="18"/>
  <c r="E50" i="18"/>
  <c r="E49" i="18"/>
  <c r="E48" i="18"/>
  <c r="E8" i="18"/>
  <c r="E7" i="18"/>
  <c r="E6" i="18"/>
  <c r="E5" i="18"/>
  <c r="C1" i="18"/>
  <c r="E23" i="11"/>
  <c r="E24" i="11"/>
  <c r="E18" i="11"/>
  <c r="E19" i="11"/>
  <c r="E20" i="11"/>
  <c r="E21" i="11"/>
  <c r="E17" i="11"/>
  <c r="E10" i="11"/>
  <c r="E11" i="11"/>
  <c r="E12" i="11"/>
  <c r="E85" i="18" l="1"/>
  <c r="E42" i="18"/>
  <c r="E25" i="11"/>
  <c r="E5" i="11"/>
  <c r="E9" i="11"/>
  <c r="E7" i="11"/>
  <c r="E8" i="11"/>
  <c r="E6" i="11"/>
  <c r="E13" i="11" l="1"/>
  <c r="C14" i="2" s="1"/>
  <c r="C10" i="2"/>
  <c r="F11" i="15"/>
  <c r="C16" i="2" s="1"/>
  <c r="C2" i="15" l="1"/>
  <c r="C1" i="11" l="1"/>
  <c r="C1" i="10"/>
  <c r="C9" i="2" l="1"/>
  <c r="C18" i="2" s="1"/>
  <c r="C21" i="2" s="1"/>
  <c r="C22" i="2" s="1"/>
</calcChain>
</file>

<file path=xl/sharedStrings.xml><?xml version="1.0" encoding="utf-8"?>
<sst xmlns="http://schemas.openxmlformats.org/spreadsheetml/2006/main" count="239" uniqueCount="177">
  <si>
    <t>Pos.</t>
  </si>
  <si>
    <t>Sortimentsbereich</t>
  </si>
  <si>
    <t>Miet-Stationswäsche</t>
  </si>
  <si>
    <t>Summe brutto p.a.</t>
  </si>
  <si>
    <t xml:space="preserve">Gesamt-nettopreis </t>
  </si>
  <si>
    <t>Summe netto p.a.</t>
  </si>
  <si>
    <t>Unternehmen</t>
  </si>
  <si>
    <t>Mehrwertsteuer</t>
  </si>
  <si>
    <t>MwSt.-Satz</t>
  </si>
  <si>
    <t xml:space="preserve">Miet-Berufskleidung                                          </t>
  </si>
  <si>
    <t>Prognose Jahresbedarf</t>
  </si>
  <si>
    <t>Preis pro Einheit</t>
  </si>
  <si>
    <t xml:space="preserve">Preis pro Stück </t>
  </si>
  <si>
    <t>Prognose Jahresbedarf Liefermenge</t>
  </si>
  <si>
    <t>Splittingpreise je aufbereitetes  / geliefertes Stück für die sachgemäße Aufbereitung inkl. Reparatur und Anlieferung</t>
  </si>
  <si>
    <t>Kundeneigene Wäsche</t>
  </si>
  <si>
    <t>Die Angebotssumme p.a. beträgt</t>
  </si>
  <si>
    <t>Einheit</t>
  </si>
  <si>
    <t>kg</t>
  </si>
  <si>
    <t>Prognose Jahres-bedarf</t>
  </si>
  <si>
    <t xml:space="preserve">Artikelbezeichnung                                                                               </t>
  </si>
  <si>
    <t>Stück</t>
  </si>
  <si>
    <t>Splittingpreise je ausgestattetes Stück aktiver Umlaufbestand je Woche als Miete für die Zurverfügungstellung durch den Auftragnehmer</t>
  </si>
  <si>
    <t>Austattung Summe</t>
  </si>
  <si>
    <t>Artikelbezeichnung Miet-Berufskleidung</t>
  </si>
  <si>
    <t>h-Verrechnungssatz pro geleistete Stunde</t>
  </si>
  <si>
    <t>Anzahl Monate</t>
  </si>
  <si>
    <t>Miete pro Monat</t>
  </si>
  <si>
    <t>Kosten p.a</t>
  </si>
  <si>
    <t>Datum, Klarname des Erklärenden im Sinne des § 126 b BGB</t>
  </si>
  <si>
    <t>Die in den Vergabeunterlagen genannten Artikel und Mengen sind rein informativer Natur und stellen keine Zusicherung für die Zukunft dar. Sie begründen des Weiteren auch keinerlei Ansprüche des Unternehmens auf ein bestimmtes Auftragsvolumen. Sie basieren auf Hochrechnungen aus der aktuellen und vorgesehenen Kleiderordung und Versorgungsform und werden zur preislichen Wertung der Angebote herangezogen. </t>
  </si>
  <si>
    <t>Sollten in der Artikelbezeichnung Handelsnamen oder Leitfabrikate genannt werden, so gilt jeweils der Grundsatz, dass auch gleichwertige Artikel Gegenstand des Angebots sein können. Die Gleichwertigkeit hat der Bieter bei Angebotsabgabe durch Musterstücke, Ursprungsbezeichnungen und Produktdatenblätter zu belegen. Der Auftraggeber wird zur Sicherstellung der Gleichwertigkeit eine Bemusterung durchführen.</t>
  </si>
  <si>
    <t xml:space="preserve"> Versorgungsassistenz</t>
  </si>
  <si>
    <t>Versorgungsassistenz</t>
  </si>
  <si>
    <t>MIETE texxeo-System</t>
  </si>
  <si>
    <t>Felle</t>
  </si>
  <si>
    <t>Einziehkissen</t>
  </si>
  <si>
    <t>Einziehdecken</t>
  </si>
  <si>
    <t>Stillkissenbezug</t>
  </si>
  <si>
    <t xml:space="preserve">h pro Woche </t>
  </si>
  <si>
    <t>Berufskleidung SG</t>
  </si>
  <si>
    <t>Miete texxeo</t>
  </si>
  <si>
    <t>Miete Schrankfächer</t>
  </si>
  <si>
    <t>Anzahl Fächer</t>
  </si>
  <si>
    <t>Berufskleidung Klinikum tb</t>
  </si>
  <si>
    <t>Berufskleidung Klinikum Pool</t>
  </si>
  <si>
    <t>Artikelbezeichnung Miet-Berufskleidung trägerbezogene Versorgung</t>
  </si>
  <si>
    <t xml:space="preserve">Miet-Berufskleidung trägerbezogene Versorgung                                 </t>
  </si>
  <si>
    <t>Artikelbezeichnung Miet-Berufskleidung Pool-Kleidung über texxeo-System</t>
  </si>
  <si>
    <t xml:space="preserve">Miet-Berufskleidung texxeo-System                           </t>
  </si>
  <si>
    <t>Einhängesack BK-Schränke</t>
  </si>
  <si>
    <t>Wolldecken</t>
  </si>
  <si>
    <t xml:space="preserve">Miet-Stationswäsche                                  </t>
  </si>
  <si>
    <t>Bereichskleidung Kasack grün</t>
  </si>
  <si>
    <t>Bereichskleidung Hose grün</t>
  </si>
  <si>
    <t>Bereichskleidung Kasack petrol</t>
  </si>
  <si>
    <t>Bereichskleidung Hose weiß</t>
  </si>
  <si>
    <t>Mietwäsche MVZ</t>
  </si>
  <si>
    <t>Bereichskleidung Kasack dunkelblau</t>
  </si>
  <si>
    <t>Herren-Mantel</t>
  </si>
  <si>
    <t>Bereichskleidung Hose blau</t>
  </si>
  <si>
    <t>Bereichskleidung Kasack blau</t>
  </si>
  <si>
    <t>Bereichskleidung Hose petrol</t>
  </si>
  <si>
    <t>Wickelsack Schmutzwäsche</t>
  </si>
  <si>
    <t>Baby Einziehdecke 80 x 80</t>
  </si>
  <si>
    <t>Baby Schlafsack Größe 0</t>
  </si>
  <si>
    <t>Baby Badetusch gelb 100 x 100</t>
  </si>
  <si>
    <t>Badevorlege / - matte 50 x 70</t>
  </si>
  <si>
    <t>Bettbezug 140 x 200 Standard</t>
  </si>
  <si>
    <t>Bettschutzeinlage 75 x 80</t>
  </si>
  <si>
    <t>Bettbezug Baby 80 x 80</t>
  </si>
  <si>
    <t>Bettbezug Kinder 100 x 160</t>
  </si>
  <si>
    <t>Body 62/68 Kurzarm</t>
  </si>
  <si>
    <t>Body 38/44 Kurzarm</t>
  </si>
  <si>
    <t>Body 50/56 Kurzarm</t>
  </si>
  <si>
    <t>Decker Atlaskante weiß 90 x 90</t>
  </si>
  <si>
    <t>Duschtuch 70 x 140</t>
  </si>
  <si>
    <t>Einziehdecke 135 x 200</t>
  </si>
  <si>
    <t>Gästetuch 25 x 35</t>
  </si>
  <si>
    <t>Gerstenkornhandtuch 45 x 90</t>
  </si>
  <si>
    <t>Geschirrtuch</t>
  </si>
  <si>
    <r>
      <t xml:space="preserve">Miet-Stationswäsche,
</t>
    </r>
    <r>
      <rPr>
        <b/>
        <sz val="10"/>
        <rFont val="Arial"/>
        <family val="2"/>
      </rPr>
      <t xml:space="preserve">vorkommissioniert  </t>
    </r>
    <r>
      <rPr>
        <b/>
        <sz val="10"/>
        <color indexed="8"/>
        <rFont val="Arial"/>
        <family val="2"/>
      </rPr>
      <t xml:space="preserve">angeliefert
Nennmaße / Größen                                                       </t>
    </r>
  </si>
  <si>
    <t>Handschuhjäckschen 50/56</t>
  </si>
  <si>
    <t>Handschuhjäckchen 62/68</t>
  </si>
  <si>
    <t>Handtuch 50 x 100 blau</t>
  </si>
  <si>
    <t>Kopfkissenbezug 80 x 80</t>
  </si>
  <si>
    <t>Kinderpatientenhemd Gr. 128</t>
  </si>
  <si>
    <t>Kindersteppdecke 100 x 135</t>
  </si>
  <si>
    <t>Kopfkissenbezug 40 x 80</t>
  </si>
  <si>
    <t>Kopfkissenbezug 40 x 40</t>
  </si>
  <si>
    <t>Laken 160 x 300</t>
  </si>
  <si>
    <t>Laken 75 x 100</t>
  </si>
  <si>
    <t>Latz / Essschürze beschichtet Erwachsene</t>
  </si>
  <si>
    <t>Latz Kind / Baby</t>
  </si>
  <si>
    <t>Molton Laken 140 x 250 (Wärmedecke)</t>
  </si>
  <si>
    <t>Moltontuch 40 x 40</t>
  </si>
  <si>
    <t>Moltontuch 80 x 80</t>
  </si>
  <si>
    <t>Mullwindel 80 x 80</t>
  </si>
  <si>
    <t>Patientenhemd Übergröße</t>
  </si>
  <si>
    <t>Patientenhemd überlappend</t>
  </si>
  <si>
    <t>Plastiksack infektiöse Wäsche</t>
  </si>
  <si>
    <t>Reklamation Wäschesack</t>
  </si>
  <si>
    <t>Schlafanzughose Gr 116</t>
  </si>
  <si>
    <t>Schlafanzughose Gr 152</t>
  </si>
  <si>
    <t>Schlafanzughose Gr  128</t>
  </si>
  <si>
    <t>Schlafanzughose Gr  98</t>
  </si>
  <si>
    <t>Schlafanzugjacke Gr 116</t>
  </si>
  <si>
    <t>Schlafanzugjacke Gr 152</t>
  </si>
  <si>
    <t>Schlafanzugjacke Gr  98</t>
  </si>
  <si>
    <t>Serviette Atlaskante 50 x 50</t>
  </si>
  <si>
    <t>Seiftuch  30 x 30</t>
  </si>
  <si>
    <t>Spannlaken 90 x 200</t>
  </si>
  <si>
    <t>Spanlaken 70 x 140</t>
  </si>
  <si>
    <t>Stecklaken 90 x 200</t>
  </si>
  <si>
    <t>Stillhemd</t>
  </si>
  <si>
    <t>Strampler Baby 62/68</t>
  </si>
  <si>
    <t>Strampler Baby 50/56</t>
  </si>
  <si>
    <t>Tischdecke Atlaskante130 x 190</t>
  </si>
  <si>
    <t>Tischdecke Atlaskante130 x 230</t>
  </si>
  <si>
    <t>Schutzkittel mit Bündchen</t>
  </si>
  <si>
    <t>Schlupfkasack weiß</t>
  </si>
  <si>
    <t>Herrenkittel weiß</t>
  </si>
  <si>
    <t>Herren-Bundhose  weiß</t>
  </si>
  <si>
    <t>Damen-Bundhose</t>
  </si>
  <si>
    <t>Damenkasack WSS/HGRÜN/HBLAU</t>
  </si>
  <si>
    <t>Damenkasack weiß</t>
  </si>
  <si>
    <t>Damenkasack gestreift</t>
  </si>
  <si>
    <t>Damenkittel weiß</t>
  </si>
  <si>
    <t>Damenkleid weiß</t>
  </si>
  <si>
    <t>Schlupfhose weiß</t>
  </si>
  <si>
    <t>Schlupfhose blau</t>
  </si>
  <si>
    <t>Schlupfkasack  WSS/BLAU/WSS MG</t>
  </si>
  <si>
    <t>SchlupfkasackWSS/GRÜN/BLAU</t>
  </si>
  <si>
    <t>Schlupfkasack HELLROT</t>
  </si>
  <si>
    <t>Schlupfkasack GESTREIFT</t>
  </si>
  <si>
    <t>Sweatshirt weiß</t>
  </si>
  <si>
    <t>Sweatjacke weiß</t>
  </si>
  <si>
    <t>Kochhose peptia</t>
  </si>
  <si>
    <t>Bundhose Worker blau</t>
  </si>
  <si>
    <t>Latzhose Worker rot</t>
  </si>
  <si>
    <t>Softshelljacke Winter schwarz rot</t>
  </si>
  <si>
    <t>Bundjacke Worker rot</t>
  </si>
  <si>
    <t>Latzhose Worker blau</t>
  </si>
  <si>
    <t>Bundjacke Worker blau</t>
  </si>
  <si>
    <t>Kochjacke</t>
  </si>
  <si>
    <t>Schlupfkasack BLAU GESTREIFT</t>
  </si>
  <si>
    <t>Küchenkleid</t>
  </si>
  <si>
    <t>Bistroschürze</t>
  </si>
  <si>
    <t>Vorbinder dunkelblau</t>
  </si>
  <si>
    <t>Poloshirt weiß Brusttasche</t>
  </si>
  <si>
    <t>Poloshirt hellblau Brusttasche</t>
  </si>
  <si>
    <t>Poloshirt gelb Brusttasche</t>
  </si>
  <si>
    <t>Poloshirt bordeaux Brusttasche</t>
  </si>
  <si>
    <t>Hemd Langarm</t>
  </si>
  <si>
    <t>Kasack GRÜN GESTR</t>
  </si>
  <si>
    <t>Arztmantel unisex</t>
  </si>
  <si>
    <t>Schlupfkasack GELB/ORA</t>
  </si>
  <si>
    <t>Poloshirt gelb mit Brusttasche</t>
  </si>
  <si>
    <t>Damen-Kasack WSS/ORA/BORDX</t>
  </si>
  <si>
    <t>Poloshirt marine mit Brusttasche</t>
  </si>
  <si>
    <t>Damen-Kasack ORA/WSS</t>
  </si>
  <si>
    <t>Herren-Kasack ORA/WSS</t>
  </si>
  <si>
    <t>Damenkittel - / mantel weiß</t>
  </si>
  <si>
    <t>Poloshirt weiß mit Brusttasche</t>
  </si>
  <si>
    <t>Ambulanzliegelaken  90 x 245 miit Tasche</t>
  </si>
  <si>
    <t>Mullwindel weiß 80 x 80</t>
  </si>
  <si>
    <t>Schließfachschränke Berufskleidung 8er</t>
  </si>
  <si>
    <t>Miete pro Schrank pro Monat</t>
  </si>
  <si>
    <t>Mischwäsche, u.a. Vitalux-Bezüge</t>
  </si>
  <si>
    <t xml:space="preserve"> Unternehmen / Bieter</t>
  </si>
  <si>
    <r>
      <t xml:space="preserve">Infektiöse Wäsche </t>
    </r>
    <r>
      <rPr>
        <b/>
        <sz val="10"/>
        <rFont val="Arial"/>
        <family val="2"/>
      </rPr>
      <t>kg - Gewicht</t>
    </r>
  </si>
  <si>
    <t>Schlupfkasack marine Ärzte</t>
  </si>
  <si>
    <t>Schlupfkasack petrol</t>
  </si>
  <si>
    <t>Schlupfhose weiß Ärzte</t>
  </si>
  <si>
    <t>Schlupfhose petrol</t>
  </si>
  <si>
    <t>Schlupfkasack HELLGRÜN</t>
  </si>
  <si>
    <t>Preis pro Stück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</si>
</sst>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00\ _€_-;\-* #,##0.00\ _€_-;_-* &quot;-&quot;??\ _€_-;_-@_-"/>
    <numFmt numFmtId="165" formatCode="_-* #,##0\ _€_-;\-* #,##0\ _€_-;_-* &quot;-&quot;??\ _€_-;_-@_-"/>
    <numFmt numFmtId="166" formatCode="_-* #,##0.00&quot; DM&quot;_-;\-* #,##0.00&quot; DM&quot;_-;_-* &quot;-&quot;??&quot; DM&quot;_-;_-@_-"/>
    <numFmt numFmtId="167" formatCode="_-* #,##0.000\ &quot;€&quot;_-;\-* #,##0.000\ &quot;€&quot;_-;_-* &quot;-&quot;??\ &quot;€&quot;_-;_-@_-"/>
    <numFmt numFmtId="168" formatCode="_-* #,##0.000\ &quot;€&quot;_-;\-* #,##0.000\ &quot;€&quot;_-;_-* &quot;-&quot;???\ &quot;€&quot;_-;_-@_-"/>
  </numFmts>
  <fonts count="16" x14ac:knownFonts="1">
    <font>
      <sz val="12"/>
      <color theme="1"/>
      <name val="Calibri"/>
      <family val="2"/>
      <scheme val="minor"/>
    </font>
    <font>
      <sz val="12"/>
      <color theme="1"/>
      <name val="Calibri"/>
      <family val="2"/>
      <scheme val="minor"/>
    </font>
    <font>
      <sz val="8"/>
      <name val="Calibri"/>
      <family val="2"/>
      <scheme val="minor"/>
    </font>
    <font>
      <sz val="10"/>
      <color theme="1"/>
      <name val="Arial"/>
      <family val="2"/>
    </font>
    <font>
      <b/>
      <sz val="10"/>
      <color rgb="FFFF0000"/>
      <name val="Arial"/>
      <family val="2"/>
    </font>
    <font>
      <sz val="10"/>
      <name val="Arial"/>
      <family val="2"/>
    </font>
    <font>
      <b/>
      <sz val="10"/>
      <color theme="1"/>
      <name val="Arial"/>
      <family val="2"/>
    </font>
    <font>
      <sz val="9"/>
      <name val="Geneva"/>
      <family val="2"/>
    </font>
    <font>
      <b/>
      <sz val="11"/>
      <name val="Arial"/>
      <family val="2"/>
    </font>
    <font>
      <b/>
      <sz val="10"/>
      <color indexed="8"/>
      <name val="Arial"/>
      <family val="2"/>
    </font>
    <font>
      <sz val="11"/>
      <color theme="1"/>
      <name val="Calibri"/>
      <family val="2"/>
      <scheme val="minor"/>
    </font>
    <font>
      <b/>
      <sz val="10"/>
      <color rgb="FF0070C0"/>
      <name val="Arial"/>
      <family val="2"/>
    </font>
    <font>
      <sz val="10"/>
      <color rgb="FFFF0000"/>
      <name val="Arial"/>
      <family val="2"/>
    </font>
    <font>
      <b/>
      <sz val="10"/>
      <name val="Arial"/>
      <family val="2"/>
    </font>
    <font>
      <sz val="12"/>
      <color rgb="FF0070C0"/>
      <name val="Calibri"/>
      <family val="2"/>
      <scheme val="minor"/>
    </font>
    <font>
      <sz val="10"/>
      <color rgb="FF000000"/>
      <name val="Arial"/>
      <family val="2"/>
    </font>
  </fonts>
  <fills count="3">
    <fill>
      <patternFill patternType="none"/>
    </fill>
    <fill>
      <patternFill patternType="gray125"/>
    </fill>
    <fill>
      <patternFill patternType="solid">
        <fgColor rgb="FFFAFED4"/>
        <bgColor indexed="64"/>
      </patternFill>
    </fill>
  </fills>
  <borders count="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thin">
        <color auto="1"/>
      </left>
      <right style="thin">
        <color auto="1"/>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hair">
        <color auto="1"/>
      </right>
      <top style="hair">
        <color auto="1"/>
      </top>
      <bottom style="hair">
        <color auto="1"/>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hair">
        <color auto="1"/>
      </left>
      <right style="hair">
        <color auto="1"/>
      </right>
      <top/>
      <bottom style="thin">
        <color indexed="64"/>
      </bottom>
      <diagonal/>
    </border>
    <border>
      <left/>
      <right/>
      <top/>
      <bottom style="thin">
        <color indexed="64"/>
      </bottom>
      <diagonal/>
    </border>
  </borders>
  <cellStyleXfs count="11">
    <xf numFmtId="0" fontId="0"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164" fontId="1" fillId="0" borderId="0" applyFont="0" applyFill="0" applyBorder="0" applyAlignment="0" applyProtection="0"/>
    <xf numFmtId="0" fontId="10" fillId="0" borderId="0"/>
    <xf numFmtId="0" fontId="15" fillId="0" borderId="0"/>
    <xf numFmtId="43" fontId="15" fillId="0" borderId="0" applyFont="0" applyFill="0" applyBorder="0" applyAlignment="0" applyProtection="0"/>
  </cellStyleXfs>
  <cellXfs count="141">
    <xf numFmtId="0" fontId="0" fillId="0" borderId="0" xfId="0"/>
    <xf numFmtId="0" fontId="3" fillId="0" borderId="0" xfId="0" applyFont="1"/>
    <xf numFmtId="165" fontId="4" fillId="0" borderId="0" xfId="1" applyNumberFormat="1" applyFont="1" applyFill="1"/>
    <xf numFmtId="165" fontId="3" fillId="0" borderId="0" xfId="1" applyNumberFormat="1" applyFont="1" applyFill="1" applyBorder="1" applyAlignment="1">
      <alignment horizontal="center"/>
    </xf>
    <xf numFmtId="0" fontId="5" fillId="0" borderId="4" xfId="0" applyFont="1" applyBorder="1"/>
    <xf numFmtId="165" fontId="3" fillId="0" borderId="4" xfId="1" applyNumberFormat="1" applyFont="1" applyBorder="1"/>
    <xf numFmtId="44" fontId="3" fillId="0" borderId="5" xfId="2" applyFont="1" applyBorder="1"/>
    <xf numFmtId="0" fontId="5" fillId="0" borderId="7" xfId="0" applyFont="1" applyBorder="1"/>
    <xf numFmtId="44" fontId="3" fillId="0" borderId="8" xfId="2" applyFont="1" applyBorder="1"/>
    <xf numFmtId="165" fontId="3" fillId="0" borderId="0" xfId="1" applyNumberFormat="1" applyFont="1"/>
    <xf numFmtId="165" fontId="3" fillId="0" borderId="7" xfId="1" applyNumberFormat="1" applyFont="1" applyBorder="1"/>
    <xf numFmtId="44" fontId="6" fillId="0" borderId="0" xfId="0" applyNumberFormat="1" applyFont="1"/>
    <xf numFmtId="44" fontId="3" fillId="0" borderId="11" xfId="2" applyFont="1" applyBorder="1"/>
    <xf numFmtId="0" fontId="3" fillId="0" borderId="7" xfId="0" applyFont="1" applyBorder="1"/>
    <xf numFmtId="167" fontId="3" fillId="2" borderId="4" xfId="2" applyNumberFormat="1" applyFont="1" applyFill="1" applyBorder="1" applyProtection="1">
      <protection locked="0"/>
    </xf>
    <xf numFmtId="167" fontId="3" fillId="2" borderId="7" xfId="2" applyNumberFormat="1" applyFont="1" applyFill="1" applyBorder="1" applyProtection="1">
      <protection locked="0"/>
    </xf>
    <xf numFmtId="167" fontId="3" fillId="2" borderId="10" xfId="2" applyNumberFormat="1" applyFont="1" applyFill="1" applyBorder="1" applyProtection="1">
      <protection locked="0"/>
    </xf>
    <xf numFmtId="0" fontId="5" fillId="0" borderId="10" xfId="0" applyFont="1" applyBorder="1"/>
    <xf numFmtId="165" fontId="3" fillId="0" borderId="10" xfId="1" applyNumberFormat="1" applyFont="1" applyBorder="1"/>
    <xf numFmtId="1" fontId="9" fillId="0" borderId="13"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1" fontId="9" fillId="0" borderId="14" xfId="0" applyNumberFormat="1" applyFont="1" applyBorder="1" applyAlignment="1">
      <alignment horizontal="center" vertical="center" wrapText="1"/>
    </xf>
    <xf numFmtId="165" fontId="3" fillId="0" borderId="4" xfId="1" applyNumberFormat="1" applyFont="1" applyFill="1" applyBorder="1"/>
    <xf numFmtId="165" fontId="3" fillId="0" borderId="7" xfId="1" applyNumberFormat="1" applyFont="1" applyFill="1" applyBorder="1"/>
    <xf numFmtId="168" fontId="3" fillId="0" borderId="8" xfId="0" applyNumberFormat="1" applyFont="1" applyBorder="1"/>
    <xf numFmtId="168" fontId="3" fillId="0" borderId="11" xfId="0" applyNumberFormat="1" applyFont="1" applyBorder="1"/>
    <xf numFmtId="168" fontId="6" fillId="0" borderId="0" xfId="0" applyNumberFormat="1" applyFont="1"/>
    <xf numFmtId="165" fontId="3" fillId="0" borderId="0" xfId="1" applyNumberFormat="1" applyFont="1" applyBorder="1"/>
    <xf numFmtId="0" fontId="3" fillId="0" borderId="3"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0" fontId="6" fillId="0" borderId="21" xfId="0" applyFont="1" applyBorder="1"/>
    <xf numFmtId="0" fontId="3" fillId="0" borderId="23" xfId="0" applyFont="1" applyBorder="1"/>
    <xf numFmtId="0" fontId="6" fillId="0" borderId="0" xfId="0" applyFont="1"/>
    <xf numFmtId="0" fontId="3" fillId="0" borderId="20" xfId="0" applyFont="1" applyBorder="1"/>
    <xf numFmtId="0" fontId="3" fillId="0" borderId="20" xfId="0" applyFont="1" applyBorder="1" applyAlignment="1">
      <alignment horizontal="center" vertical="center"/>
    </xf>
    <xf numFmtId="165" fontId="12" fillId="0" borderId="0" xfId="1" applyNumberFormat="1" applyFont="1" applyFill="1" applyAlignment="1">
      <alignment wrapText="1"/>
    </xf>
    <xf numFmtId="0" fontId="3" fillId="0" borderId="27" xfId="0" applyFont="1" applyBorder="1"/>
    <xf numFmtId="165" fontId="3" fillId="0" borderId="24" xfId="1" applyNumberFormat="1" applyFont="1" applyBorder="1"/>
    <xf numFmtId="3" fontId="9" fillId="0" borderId="1" xfId="0" applyNumberFormat="1" applyFont="1" applyBorder="1" applyAlignment="1">
      <alignment vertical="center" wrapText="1"/>
    </xf>
    <xf numFmtId="165" fontId="3" fillId="0" borderId="10" xfId="1" applyNumberFormat="1" applyFont="1" applyFill="1" applyBorder="1"/>
    <xf numFmtId="0" fontId="6" fillId="0" borderId="25" xfId="0" applyFont="1" applyBorder="1"/>
    <xf numFmtId="0" fontId="6" fillId="0" borderId="26" xfId="0" applyFont="1" applyBorder="1" applyAlignment="1">
      <alignment horizontal="left"/>
    </xf>
    <xf numFmtId="44" fontId="3" fillId="0" borderId="28" xfId="2" applyFont="1" applyBorder="1" applyAlignment="1">
      <alignment horizontal="center" vertical="top" wrapText="1"/>
    </xf>
    <xf numFmtId="44" fontId="3" fillId="0" borderId="8" xfId="2" applyFont="1" applyFill="1" applyBorder="1" applyAlignment="1">
      <alignment vertical="top" wrapText="1"/>
    </xf>
    <xf numFmtId="0" fontId="3" fillId="0" borderId="6" xfId="0" applyFont="1" applyBorder="1"/>
    <xf numFmtId="0" fontId="6" fillId="0" borderId="7" xfId="0" applyFont="1" applyBorder="1"/>
    <xf numFmtId="44" fontId="6" fillId="0" borderId="8" xfId="2" applyFont="1" applyBorder="1"/>
    <xf numFmtId="165" fontId="3" fillId="0" borderId="8" xfId="1" applyNumberFormat="1" applyFont="1" applyBorder="1" applyAlignment="1">
      <alignment vertical="top" wrapText="1"/>
    </xf>
    <xf numFmtId="9" fontId="3" fillId="2" borderId="8" xfId="4" applyFont="1" applyFill="1" applyBorder="1" applyProtection="1">
      <protection locked="0"/>
    </xf>
    <xf numFmtId="0" fontId="3" fillId="0" borderId="19" xfId="0" applyFont="1" applyBorder="1"/>
    <xf numFmtId="44" fontId="3" fillId="0" borderId="29" xfId="2" applyFont="1" applyBorder="1" applyAlignment="1">
      <alignment vertical="top" wrapText="1"/>
    </xf>
    <xf numFmtId="0" fontId="6" fillId="0" borderId="17" xfId="0" applyFont="1" applyBorder="1" applyAlignment="1">
      <alignment vertical="center"/>
    </xf>
    <xf numFmtId="44" fontId="6" fillId="0" borderId="18" xfId="2" applyFont="1" applyBorder="1" applyAlignment="1">
      <alignment vertical="center" wrapText="1"/>
    </xf>
    <xf numFmtId="0" fontId="3" fillId="0" borderId="10" xfId="0" applyFont="1" applyBorder="1" applyAlignment="1">
      <alignment wrapText="1"/>
    </xf>
    <xf numFmtId="0" fontId="5" fillId="0" borderId="3" xfId="0" applyFont="1" applyBorder="1" applyAlignment="1">
      <alignment horizontal="center"/>
    </xf>
    <xf numFmtId="0" fontId="5" fillId="0" borderId="4" xfId="0" applyFont="1" applyBorder="1" applyAlignment="1">
      <alignment wrapText="1"/>
    </xf>
    <xf numFmtId="165" fontId="5" fillId="0" borderId="4" xfId="1" applyNumberFormat="1" applyFont="1" applyBorder="1" applyAlignment="1">
      <alignment horizontal="center"/>
    </xf>
    <xf numFmtId="168" fontId="3" fillId="0" borderId="5" xfId="0" applyNumberFormat="1" applyFont="1" applyBorder="1"/>
    <xf numFmtId="0" fontId="3" fillId="0" borderId="7" xfId="0" applyFont="1" applyBorder="1" applyAlignment="1">
      <alignment wrapText="1"/>
    </xf>
    <xf numFmtId="165" fontId="5" fillId="0" borderId="7" xfId="1" applyNumberFormat="1" applyFont="1" applyFill="1" applyBorder="1"/>
    <xf numFmtId="3" fontId="9" fillId="0" borderId="16" xfId="0" applyNumberFormat="1" applyFont="1" applyBorder="1" applyAlignment="1">
      <alignment vertical="center" wrapText="1"/>
    </xf>
    <xf numFmtId="0" fontId="6" fillId="0" borderId="23" xfId="0" applyFont="1" applyBorder="1" applyAlignment="1">
      <alignment horizontal="center" vertical="center"/>
    </xf>
    <xf numFmtId="0" fontId="3" fillId="0" borderId="10" xfId="0" applyFont="1" applyBorder="1"/>
    <xf numFmtId="0" fontId="6" fillId="0" borderId="0" xfId="0" applyFont="1" applyAlignment="1">
      <alignment horizontal="center" vertical="center" wrapText="1"/>
    </xf>
    <xf numFmtId="165" fontId="5" fillId="0" borderId="4" xfId="1" applyNumberFormat="1" applyFont="1" applyFill="1" applyBorder="1"/>
    <xf numFmtId="0" fontId="3" fillId="0" borderId="31" xfId="0" applyFont="1" applyBorder="1"/>
    <xf numFmtId="165" fontId="5" fillId="0" borderId="10" xfId="1" applyNumberFormat="1" applyFont="1" applyFill="1" applyBorder="1"/>
    <xf numFmtId="0" fontId="9" fillId="0" borderId="32" xfId="0" applyFont="1" applyBorder="1" applyAlignment="1">
      <alignment horizontal="center" vertical="center" wrapText="1"/>
    </xf>
    <xf numFmtId="165" fontId="11" fillId="0" borderId="5" xfId="1" applyNumberFormat="1" applyFont="1" applyFill="1" applyBorder="1" applyAlignment="1">
      <alignment horizontal="center"/>
    </xf>
    <xf numFmtId="0" fontId="13" fillId="0" borderId="4" xfId="0" applyFont="1" applyBorder="1"/>
    <xf numFmtId="0" fontId="6" fillId="0" borderId="3" xfId="0" applyFont="1" applyBorder="1"/>
    <xf numFmtId="165" fontId="11" fillId="0" borderId="22" xfId="1" applyNumberFormat="1" applyFont="1" applyBorder="1"/>
    <xf numFmtId="0" fontId="3" fillId="0" borderId="3" xfId="0" applyFont="1" applyBorder="1"/>
    <xf numFmtId="0" fontId="3" fillId="0" borderId="9" xfId="0" applyFont="1" applyBorder="1"/>
    <xf numFmtId="165" fontId="6" fillId="0" borderId="4" xfId="1" applyNumberFormat="1" applyFont="1" applyBorder="1"/>
    <xf numFmtId="165" fontId="6" fillId="0" borderId="5" xfId="1" applyNumberFormat="1" applyFont="1" applyBorder="1"/>
    <xf numFmtId="0" fontId="14" fillId="0" borderId="0" xfId="0" applyFont="1"/>
    <xf numFmtId="165" fontId="3" fillId="0" borderId="4" xfId="1" applyNumberFormat="1" applyFont="1" applyFill="1" applyBorder="1" applyProtection="1">
      <protection locked="0"/>
    </xf>
    <xf numFmtId="165" fontId="3" fillId="0" borderId="7" xfId="1" applyNumberFormat="1" applyFont="1" applyFill="1" applyBorder="1" applyProtection="1">
      <protection locked="0"/>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5" fillId="0" borderId="7" xfId="0" applyFont="1" applyBorder="1" applyAlignment="1">
      <alignment wrapText="1"/>
    </xf>
    <xf numFmtId="44" fontId="3" fillId="0" borderId="8" xfId="2" applyFont="1" applyFill="1" applyBorder="1" applyAlignment="1">
      <alignment horizontal="center" vertical="center" wrapText="1"/>
    </xf>
    <xf numFmtId="0" fontId="5" fillId="0" borderId="25" xfId="0" applyFont="1" applyBorder="1" applyAlignment="1">
      <alignment horizontal="center"/>
    </xf>
    <xf numFmtId="0" fontId="5" fillId="0" borderId="26" xfId="0" applyFont="1" applyBorder="1" applyAlignment="1">
      <alignment wrapText="1"/>
    </xf>
    <xf numFmtId="165" fontId="3" fillId="0" borderId="26" xfId="1" applyNumberFormat="1" applyFont="1" applyBorder="1"/>
    <xf numFmtId="165" fontId="5" fillId="0" borderId="26" xfId="1" applyNumberFormat="1" applyFont="1" applyBorder="1" applyAlignment="1">
      <alignment horizontal="center"/>
    </xf>
    <xf numFmtId="167" fontId="3" fillId="2" borderId="26" xfId="2" applyNumberFormat="1" applyFont="1" applyFill="1" applyBorder="1" applyProtection="1">
      <protection locked="0"/>
    </xf>
    <xf numFmtId="44" fontId="3" fillId="2" borderId="11" xfId="2" applyFont="1" applyFill="1" applyBorder="1" applyAlignment="1" applyProtection="1">
      <alignment horizontal="center" vertical="center"/>
      <protection locked="0"/>
    </xf>
    <xf numFmtId="3" fontId="9" fillId="0" borderId="16"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0" fontId="3" fillId="0" borderId="33" xfId="0" applyFont="1" applyBorder="1" applyAlignment="1">
      <alignment horizontal="center"/>
    </xf>
    <xf numFmtId="0" fontId="3" fillId="0" borderId="19" xfId="0" applyFont="1" applyBorder="1" applyAlignment="1">
      <alignment wrapText="1"/>
    </xf>
    <xf numFmtId="165" fontId="3" fillId="0" borderId="19" xfId="1" applyNumberFormat="1" applyFont="1" applyFill="1" applyBorder="1"/>
    <xf numFmtId="167" fontId="3" fillId="2" borderId="19" xfId="2" applyNumberFormat="1" applyFont="1" applyFill="1" applyBorder="1" applyProtection="1">
      <protection locked="0"/>
    </xf>
    <xf numFmtId="168" fontId="3" fillId="0" borderId="29" xfId="0" applyNumberFormat="1" applyFont="1" applyBorder="1"/>
    <xf numFmtId="165" fontId="5" fillId="0" borderId="36" xfId="1" applyNumberFormat="1" applyFont="1" applyBorder="1" applyAlignment="1">
      <alignment horizontal="center"/>
    </xf>
    <xf numFmtId="165" fontId="6" fillId="0" borderId="4" xfId="1" applyNumberFormat="1" applyFont="1" applyBorder="1" applyAlignment="1">
      <alignment wrapText="1"/>
    </xf>
    <xf numFmtId="0" fontId="6" fillId="0" borderId="20" xfId="0" applyFont="1" applyBorder="1" applyAlignment="1">
      <alignment horizontal="center" vertical="center" wrapText="1"/>
    </xf>
    <xf numFmtId="0" fontId="3" fillId="0" borderId="0" xfId="0" applyFont="1" applyAlignment="1">
      <alignment horizontal="center"/>
    </xf>
    <xf numFmtId="0" fontId="5" fillId="0" borderId="26" xfId="0" applyFont="1" applyBorder="1"/>
    <xf numFmtId="165" fontId="5" fillId="0" borderId="26" xfId="1" applyNumberFormat="1" applyFont="1" applyFill="1" applyBorder="1"/>
    <xf numFmtId="0" fontId="3" fillId="0" borderId="37" xfId="0" applyFont="1" applyBorder="1"/>
    <xf numFmtId="165" fontId="3" fillId="0" borderId="37" xfId="1" applyNumberFormat="1" applyFont="1" applyBorder="1"/>
    <xf numFmtId="0" fontId="3" fillId="0" borderId="25" xfId="0" applyFont="1" applyBorder="1" applyAlignment="1">
      <alignment horizontal="center"/>
    </xf>
    <xf numFmtId="0" fontId="6" fillId="0" borderId="34" xfId="0" applyFont="1" applyBorder="1" applyAlignment="1">
      <alignment horizontal="center" vertical="center"/>
    </xf>
    <xf numFmtId="165" fontId="3" fillId="0" borderId="10" xfId="1" applyNumberFormat="1" applyFont="1" applyFill="1" applyBorder="1" applyProtection="1">
      <protection locked="0"/>
    </xf>
    <xf numFmtId="0" fontId="3" fillId="0" borderId="27" xfId="0" applyFont="1" applyBorder="1" applyAlignment="1">
      <alignment vertical="top"/>
    </xf>
    <xf numFmtId="0" fontId="3" fillId="0" borderId="0" xfId="0" applyFont="1" applyAlignment="1">
      <alignment vertical="top"/>
    </xf>
    <xf numFmtId="0" fontId="3" fillId="0" borderId="37" xfId="0" applyFont="1" applyBorder="1" applyAlignment="1">
      <alignment vertical="top"/>
    </xf>
    <xf numFmtId="164" fontId="3" fillId="0" borderId="8" xfId="1" applyFont="1" applyFill="1" applyBorder="1" applyAlignment="1" applyProtection="1">
      <alignment vertical="center"/>
      <protection locked="0"/>
    </xf>
    <xf numFmtId="0" fontId="3" fillId="0" borderId="26" xfId="0" applyFont="1" applyBorder="1"/>
    <xf numFmtId="44" fontId="3" fillId="0" borderId="28" xfId="2" applyFont="1" applyBorder="1"/>
    <xf numFmtId="0" fontId="6" fillId="0" borderId="34" xfId="0" applyFont="1" applyBorder="1" applyAlignment="1">
      <alignment horizontal="center" vertical="center" wrapText="1"/>
    </xf>
    <xf numFmtId="0" fontId="9" fillId="0" borderId="34"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35" xfId="0" applyFont="1" applyBorder="1" applyAlignment="1">
      <alignment horizontal="center" wrapText="1"/>
    </xf>
    <xf numFmtId="0" fontId="3" fillId="0" borderId="30" xfId="0" applyFont="1" applyBorder="1" applyAlignment="1">
      <alignment horizontal="center" wrapText="1"/>
    </xf>
    <xf numFmtId="0" fontId="3" fillId="0" borderId="34" xfId="0" applyFont="1" applyBorder="1" applyAlignment="1">
      <alignment wrapText="1"/>
    </xf>
    <xf numFmtId="0" fontId="3" fillId="0" borderId="34" xfId="0" applyFont="1" applyBorder="1" applyAlignment="1">
      <alignment horizontal="left" wrapText="1"/>
    </xf>
    <xf numFmtId="44" fontId="3" fillId="2" borderId="34" xfId="2" applyFont="1" applyFill="1" applyBorder="1" applyAlignment="1" applyProtection="1">
      <alignment horizontal="center" vertical="center"/>
      <protection locked="0"/>
    </xf>
    <xf numFmtId="0" fontId="3" fillId="0" borderId="20" xfId="0" applyFont="1" applyBorder="1" applyAlignment="1">
      <alignment horizontal="center"/>
    </xf>
    <xf numFmtId="49" fontId="3" fillId="2" borderId="20" xfId="1" applyNumberFormat="1" applyFont="1" applyFill="1" applyBorder="1" applyAlignment="1" applyProtection="1">
      <alignment horizontal="center" vertical="center" wrapText="1"/>
      <protection locked="0"/>
    </xf>
    <xf numFmtId="0" fontId="3" fillId="0" borderId="10" xfId="0" applyFont="1" applyBorder="1" applyAlignment="1">
      <alignment horizontal="center" vertical="center" wrapText="1"/>
    </xf>
    <xf numFmtId="165" fontId="3" fillId="0" borderId="20" xfId="1" applyNumberFormat="1" applyFont="1" applyBorder="1" applyAlignment="1">
      <alignment horizontal="center"/>
    </xf>
    <xf numFmtId="165" fontId="3" fillId="0" borderId="16"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165" fontId="3" fillId="0" borderId="34" xfId="1" applyNumberFormat="1"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cellXfs>
  <cellStyles count="11">
    <cellStyle name="Komma" xfId="1" builtinId="3"/>
    <cellStyle name="Komma 2" xfId="7" xr:uid="{4262F47F-C721-BB49-A883-5BF00E3860AF}"/>
    <cellStyle name="Komma 3" xfId="10" xr:uid="{A1BCD38B-FB1A-F148-A602-8497FBC614D6}"/>
    <cellStyle name="Prozent" xfId="4" builtinId="5"/>
    <cellStyle name="Prozent 2" xfId="6" xr:uid="{00000000-0005-0000-0000-000002000000}"/>
    <cellStyle name="Standard" xfId="0" builtinId="0"/>
    <cellStyle name="Standard 2" xfId="3" xr:uid="{00000000-0005-0000-0000-000004000000}"/>
    <cellStyle name="Standard 3" xfId="8" xr:uid="{D6D2DC8F-72F7-D34D-BE25-396D06383148}"/>
    <cellStyle name="Standard 4" xfId="9" xr:uid="{60E13E49-D0BD-8448-9F27-1DC805391419}"/>
    <cellStyle name="Währung" xfId="2" builtinId="4"/>
    <cellStyle name="Währung 2" xfId="5" xr:uid="{00000000-0005-0000-0000-000006000000}"/>
  </cellStyles>
  <dxfs count="0"/>
  <tableStyles count="0" defaultTableStyle="TableStyleMedium2" defaultPivotStyle="PivotStyleLight16"/>
  <colors>
    <mruColors>
      <color rgb="FFFAFED4"/>
      <color rgb="FFFAC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36"/>
  <sheetViews>
    <sheetView tabSelected="1" view="pageLayout" zoomScale="110" zoomScaleNormal="100" zoomScalePageLayoutView="110" workbookViewId="0">
      <selection activeCell="C11" sqref="C11"/>
    </sheetView>
  </sheetViews>
  <sheetFormatPr baseColWidth="10" defaultColWidth="10.83203125" defaultRowHeight="13" x14ac:dyDescent="0.15"/>
  <cols>
    <col min="1" max="1" width="4.83203125" style="1" customWidth="1"/>
    <col min="2" max="2" width="24.83203125" style="1" customWidth="1"/>
    <col min="3" max="3" width="18" style="9" customWidth="1"/>
    <col min="4" max="4" width="16.5" style="1" customWidth="1"/>
    <col min="5" max="16384" width="10.83203125" style="1"/>
  </cols>
  <sheetData>
    <row r="2" spans="1:3" x14ac:dyDescent="0.15">
      <c r="B2" s="124" t="s">
        <v>169</v>
      </c>
      <c r="C2" s="124"/>
    </row>
    <row r="3" spans="1:3" ht="33" customHeight="1" x14ac:dyDescent="0.15">
      <c r="B3" s="125"/>
      <c r="C3" s="125"/>
    </row>
    <row r="4" spans="1:3" x14ac:dyDescent="0.15">
      <c r="B4" s="34"/>
    </row>
    <row r="6" spans="1:3" x14ac:dyDescent="0.15">
      <c r="A6" s="32" t="s">
        <v>16</v>
      </c>
      <c r="B6" s="38"/>
      <c r="C6" s="73"/>
    </row>
    <row r="7" spans="1:3" x14ac:dyDescent="0.15">
      <c r="A7" s="33"/>
      <c r="C7" s="39"/>
    </row>
    <row r="8" spans="1:3" x14ac:dyDescent="0.15">
      <c r="A8" s="42" t="s">
        <v>0</v>
      </c>
      <c r="B8" s="43" t="s">
        <v>1</v>
      </c>
      <c r="C8" s="44"/>
    </row>
    <row r="9" spans="1:3" ht="16" customHeight="1" x14ac:dyDescent="0.15">
      <c r="A9" s="30">
        <v>1</v>
      </c>
      <c r="B9" s="13" t="s">
        <v>2</v>
      </c>
      <c r="C9" s="45">
        <f>'Miet-Stationswäsche-KMD'!E67</f>
        <v>0</v>
      </c>
    </row>
    <row r="10" spans="1:3" ht="16" customHeight="1" x14ac:dyDescent="0.15">
      <c r="A10" s="30">
        <v>2</v>
      </c>
      <c r="B10" s="13" t="s">
        <v>44</v>
      </c>
      <c r="C10" s="45">
        <f>'Miet-Berufskleidung-KMD'!E42+'Miet-Berufskleidung-KMD'!E85</f>
        <v>0</v>
      </c>
    </row>
    <row r="11" spans="1:3" ht="16" customHeight="1" x14ac:dyDescent="0.15">
      <c r="A11" s="30">
        <v>3</v>
      </c>
      <c r="B11" s="13" t="s">
        <v>45</v>
      </c>
      <c r="C11" s="45">
        <f>'Miet-Berufskleidung-KMD'!E95+'Miet-Berufskleidung-KMD'!E103</f>
        <v>0</v>
      </c>
    </row>
    <row r="12" spans="1:3" ht="16" customHeight="1" x14ac:dyDescent="0.15">
      <c r="A12" s="30">
        <v>4</v>
      </c>
      <c r="B12" s="13" t="s">
        <v>41</v>
      </c>
      <c r="C12" s="45">
        <f>'Miet-Berufskleidung-KMD'!E108</f>
        <v>0</v>
      </c>
    </row>
    <row r="13" spans="1:3" ht="16" customHeight="1" x14ac:dyDescent="0.15">
      <c r="A13" s="30">
        <v>5</v>
      </c>
      <c r="B13" s="13" t="s">
        <v>42</v>
      </c>
      <c r="C13" s="45">
        <f>'Miet-Berufskleidung-KMD'!E111</f>
        <v>0</v>
      </c>
    </row>
    <row r="14" spans="1:3" ht="16" customHeight="1" x14ac:dyDescent="0.15">
      <c r="A14" s="30">
        <v>6</v>
      </c>
      <c r="B14" s="13" t="s">
        <v>40</v>
      </c>
      <c r="C14" s="45">
        <f>'Miet-Berufskleidung-SG'!E13+'Miet-Berufskleidung-SG'!E25</f>
        <v>0</v>
      </c>
    </row>
    <row r="15" spans="1:3" ht="16" customHeight="1" x14ac:dyDescent="0.15">
      <c r="A15" s="30">
        <v>7</v>
      </c>
      <c r="B15" s="13" t="s">
        <v>57</v>
      </c>
      <c r="C15" s="45">
        <f>'Mietwäsche-MVZ'!E9+'Mietwäsche-MVZ'!E17+'Mietwäsche-MVZ'!E31</f>
        <v>0</v>
      </c>
    </row>
    <row r="16" spans="1:3" ht="16" customHeight="1" x14ac:dyDescent="0.15">
      <c r="A16" s="30">
        <v>8</v>
      </c>
      <c r="B16" s="13" t="s">
        <v>15</v>
      </c>
      <c r="C16" s="45">
        <f>'KE-Wäsche'!F11</f>
        <v>0</v>
      </c>
    </row>
    <row r="17" spans="1:4" ht="18" customHeight="1" x14ac:dyDescent="0.15">
      <c r="A17" s="30">
        <v>9</v>
      </c>
      <c r="B17" s="60" t="s">
        <v>32</v>
      </c>
      <c r="C17" s="84">
        <f>D26*D27*52</f>
        <v>0</v>
      </c>
    </row>
    <row r="18" spans="1:4" ht="18" customHeight="1" x14ac:dyDescent="0.15">
      <c r="A18" s="46"/>
      <c r="B18" s="47" t="s">
        <v>5</v>
      </c>
      <c r="C18" s="48">
        <f>SUM(C9:C17)</f>
        <v>0</v>
      </c>
    </row>
    <row r="19" spans="1:4" x14ac:dyDescent="0.15">
      <c r="A19" s="46"/>
      <c r="B19" s="13"/>
      <c r="C19" s="49"/>
    </row>
    <row r="20" spans="1:4" x14ac:dyDescent="0.15">
      <c r="A20" s="46"/>
      <c r="B20" s="13" t="s">
        <v>8</v>
      </c>
      <c r="C20" s="50"/>
    </row>
    <row r="21" spans="1:4" x14ac:dyDescent="0.15">
      <c r="A21" s="46"/>
      <c r="B21" s="51" t="s">
        <v>7</v>
      </c>
      <c r="C21" s="52">
        <f>C18*C20</f>
        <v>0</v>
      </c>
    </row>
    <row r="22" spans="1:4" ht="22" customHeight="1" x14ac:dyDescent="0.15">
      <c r="A22" s="67"/>
      <c r="B22" s="53" t="s">
        <v>3</v>
      </c>
      <c r="C22" s="54">
        <f t="shared" ref="C22" si="0">ROUND(C18+C21,2)</f>
        <v>0</v>
      </c>
    </row>
    <row r="23" spans="1:4" x14ac:dyDescent="0.15">
      <c r="C23" s="28"/>
    </row>
    <row r="25" spans="1:4" x14ac:dyDescent="0.15">
      <c r="A25" s="72" t="s">
        <v>0</v>
      </c>
      <c r="B25" s="71" t="s">
        <v>33</v>
      </c>
      <c r="C25" s="5"/>
      <c r="D25" s="70"/>
    </row>
    <row r="26" spans="1:4" ht="16" customHeight="1" x14ac:dyDescent="0.15">
      <c r="A26" s="117">
        <v>10</v>
      </c>
      <c r="B26" s="119" t="s">
        <v>39</v>
      </c>
      <c r="C26" s="120"/>
      <c r="D26" s="112">
        <v>120</v>
      </c>
    </row>
    <row r="27" spans="1:4" ht="22" customHeight="1" x14ac:dyDescent="0.15">
      <c r="A27" s="118"/>
      <c r="B27" s="126" t="s">
        <v>25</v>
      </c>
      <c r="C27" s="126"/>
      <c r="D27" s="90"/>
    </row>
    <row r="31" spans="1:4" ht="37" customHeight="1" x14ac:dyDescent="0.15">
      <c r="B31" s="123"/>
      <c r="C31" s="123"/>
      <c r="D31" s="123"/>
    </row>
    <row r="32" spans="1:4" x14ac:dyDescent="0.15">
      <c r="B32" s="9" t="s">
        <v>29</v>
      </c>
    </row>
    <row r="35" spans="2:4" ht="84" customHeight="1" x14ac:dyDescent="0.15">
      <c r="B35" s="121" t="s">
        <v>30</v>
      </c>
      <c r="C35" s="121"/>
      <c r="D35" s="121"/>
    </row>
    <row r="36" spans="2:4" ht="87" customHeight="1" x14ac:dyDescent="0.15">
      <c r="B36" s="122" t="s">
        <v>31</v>
      </c>
      <c r="C36" s="122"/>
      <c r="D36" s="122"/>
    </row>
  </sheetData>
  <sheetProtection algorithmName="SHA-512" hashValue="NW1TdkE0NaMuMzQqipriGyClAw/stAMNl4r0h0115kKsWF1Rz1qcTCBnKkyGcEg08fVD6H8vnDDvoslMgqQccA==" saltValue="G0hcoxgvOubcuD8oHiJccA==" spinCount="100000" sheet="1" objects="1" scenarios="1"/>
  <mergeCells count="8">
    <mergeCell ref="B2:C2"/>
    <mergeCell ref="B3:C3"/>
    <mergeCell ref="B27:C27"/>
    <mergeCell ref="A26:A27"/>
    <mergeCell ref="B26:C26"/>
    <mergeCell ref="B35:D35"/>
    <mergeCell ref="B36:D36"/>
    <mergeCell ref="B31:D31"/>
  </mergeCells>
  <pageMargins left="0.75" right="0.75" top="1" bottom="1" header="0.5" footer="0.5"/>
  <pageSetup paperSize="9" orientation="portrait" horizontalDpi="4294967292" verticalDpi="4294967292" r:id="rId1"/>
  <headerFooter>
    <oddHeader>&amp;L&amp;"Arial,Standard"&amp;10&amp;K000000Textile Vollversorgung
ADL-01-2025
&amp;C&amp;"Arial,Standard"&amp;10&amp;K000000Klinikum Magdeburg&amp;R&amp;"Arial,Standard"&amp;10Zusammenfassung</oddHeader>
    <oddFooter>&amp;L&amp;"Arial,Standard"&amp;11Stand: 23.07.2025&amp;C&amp;"Arial,Standard"&amp;11Leistungsverzeichnis&amp;R&amp;"Arial,Standard"&amp;11Seite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7"/>
  <sheetViews>
    <sheetView view="pageLayout" zoomScale="110" zoomScaleNormal="100" zoomScalePageLayoutView="110" workbookViewId="0">
      <selection activeCell="D4" sqref="D4:D66"/>
    </sheetView>
  </sheetViews>
  <sheetFormatPr baseColWidth="10" defaultColWidth="10.83203125" defaultRowHeight="13" x14ac:dyDescent="0.15"/>
  <cols>
    <col min="1" max="1" width="5.5" style="1" customWidth="1"/>
    <col min="2" max="2" width="34.1640625" style="1" customWidth="1"/>
    <col min="3" max="3" width="11.33203125" style="9" customWidth="1"/>
    <col min="4" max="4" width="11.33203125" style="1" customWidth="1"/>
    <col min="5" max="5" width="14.83203125" style="1" customWidth="1"/>
    <col min="6" max="16384" width="10.83203125" style="1"/>
  </cols>
  <sheetData>
    <row r="1" spans="1:5" x14ac:dyDescent="0.15">
      <c r="B1" s="35" t="s">
        <v>6</v>
      </c>
      <c r="C1" s="127">
        <f>Zusammenfassung!B3</f>
        <v>0</v>
      </c>
      <c r="D1" s="127"/>
      <c r="E1" s="127"/>
    </row>
    <row r="2" spans="1:5" x14ac:dyDescent="0.15">
      <c r="B2" s="37"/>
      <c r="C2" s="37"/>
      <c r="D2" s="3"/>
      <c r="E2" s="3"/>
    </row>
    <row r="3" spans="1:5" ht="54" customHeight="1" x14ac:dyDescent="0.15">
      <c r="A3" s="19" t="s">
        <v>0</v>
      </c>
      <c r="B3" s="20" t="s">
        <v>81</v>
      </c>
      <c r="C3" s="91" t="s">
        <v>13</v>
      </c>
      <c r="D3" s="20" t="s">
        <v>12</v>
      </c>
      <c r="E3" s="21" t="s">
        <v>4</v>
      </c>
    </row>
    <row r="4" spans="1:5" x14ac:dyDescent="0.15">
      <c r="A4" s="29">
        <v>1</v>
      </c>
      <c r="B4" s="4" t="s">
        <v>64</v>
      </c>
      <c r="C4" s="23">
        <v>1376</v>
      </c>
      <c r="D4" s="14"/>
      <c r="E4" s="6">
        <f>C4*D4</f>
        <v>0</v>
      </c>
    </row>
    <row r="5" spans="1:5" x14ac:dyDescent="0.15">
      <c r="A5" s="30">
        <v>2</v>
      </c>
      <c r="B5" s="7" t="s">
        <v>65</v>
      </c>
      <c r="C5" s="24">
        <v>846</v>
      </c>
      <c r="D5" s="15"/>
      <c r="E5" s="8">
        <f t="shared" ref="E5:E66" si="0">C5*D5</f>
        <v>0</v>
      </c>
    </row>
    <row r="6" spans="1:5" x14ac:dyDescent="0.15">
      <c r="A6" s="30">
        <v>3</v>
      </c>
      <c r="B6" s="7" t="s">
        <v>66</v>
      </c>
      <c r="C6" s="24">
        <v>11840</v>
      </c>
      <c r="D6" s="15"/>
      <c r="E6" s="8">
        <f t="shared" si="0"/>
        <v>0</v>
      </c>
    </row>
    <row r="7" spans="1:5" x14ac:dyDescent="0.15">
      <c r="A7" s="30">
        <v>4</v>
      </c>
      <c r="B7" s="7" t="s">
        <v>67</v>
      </c>
      <c r="C7" s="24">
        <v>2500</v>
      </c>
      <c r="D7" s="15"/>
      <c r="E7" s="8">
        <f t="shared" si="0"/>
        <v>0</v>
      </c>
    </row>
    <row r="8" spans="1:5" x14ac:dyDescent="0.15">
      <c r="A8" s="30">
        <v>5</v>
      </c>
      <c r="B8" s="7" t="s">
        <v>68</v>
      </c>
      <c r="C8" s="24">
        <v>112860</v>
      </c>
      <c r="D8" s="15"/>
      <c r="E8" s="8">
        <f t="shared" si="0"/>
        <v>0</v>
      </c>
    </row>
    <row r="9" spans="1:5" x14ac:dyDescent="0.15">
      <c r="A9" s="30">
        <v>6</v>
      </c>
      <c r="B9" s="7" t="s">
        <v>69</v>
      </c>
      <c r="C9" s="24">
        <v>48930</v>
      </c>
      <c r="D9" s="15"/>
      <c r="E9" s="8">
        <f t="shared" si="0"/>
        <v>0</v>
      </c>
    </row>
    <row r="10" spans="1:5" x14ac:dyDescent="0.15">
      <c r="A10" s="30">
        <v>7</v>
      </c>
      <c r="B10" s="7" t="s">
        <v>70</v>
      </c>
      <c r="C10" s="24">
        <v>4030</v>
      </c>
      <c r="D10" s="15"/>
      <c r="E10" s="8">
        <f t="shared" si="0"/>
        <v>0</v>
      </c>
    </row>
    <row r="11" spans="1:5" x14ac:dyDescent="0.15">
      <c r="A11" s="30">
        <v>8</v>
      </c>
      <c r="B11" s="7" t="s">
        <v>71</v>
      </c>
      <c r="C11" s="24">
        <v>1240</v>
      </c>
      <c r="D11" s="15"/>
      <c r="E11" s="8">
        <f t="shared" si="0"/>
        <v>0</v>
      </c>
    </row>
    <row r="12" spans="1:5" x14ac:dyDescent="0.15">
      <c r="A12" s="30">
        <v>9</v>
      </c>
      <c r="B12" s="7" t="s">
        <v>72</v>
      </c>
      <c r="C12" s="24">
        <v>72</v>
      </c>
      <c r="D12" s="15"/>
      <c r="E12" s="8">
        <f t="shared" si="0"/>
        <v>0</v>
      </c>
    </row>
    <row r="13" spans="1:5" x14ac:dyDescent="0.15">
      <c r="A13" s="30">
        <v>10</v>
      </c>
      <c r="B13" s="7" t="s">
        <v>73</v>
      </c>
      <c r="C13" s="24">
        <v>180</v>
      </c>
      <c r="D13" s="15"/>
      <c r="E13" s="8">
        <f t="shared" si="0"/>
        <v>0</v>
      </c>
    </row>
    <row r="14" spans="1:5" x14ac:dyDescent="0.15">
      <c r="A14" s="30">
        <v>11</v>
      </c>
      <c r="B14" s="7" t="s">
        <v>74</v>
      </c>
      <c r="C14" s="24">
        <v>3240</v>
      </c>
      <c r="D14" s="15"/>
      <c r="E14" s="8">
        <f t="shared" si="0"/>
        <v>0</v>
      </c>
    </row>
    <row r="15" spans="1:5" x14ac:dyDescent="0.15">
      <c r="A15" s="30">
        <v>12</v>
      </c>
      <c r="B15" s="7" t="s">
        <v>75</v>
      </c>
      <c r="C15" s="24">
        <v>80</v>
      </c>
      <c r="D15" s="15"/>
      <c r="E15" s="8">
        <f t="shared" si="0"/>
        <v>0</v>
      </c>
    </row>
    <row r="16" spans="1:5" x14ac:dyDescent="0.15">
      <c r="A16" s="30">
        <v>13</v>
      </c>
      <c r="B16" s="7" t="s">
        <v>76</v>
      </c>
      <c r="C16" s="24">
        <v>7062</v>
      </c>
      <c r="D16" s="15"/>
      <c r="E16" s="8">
        <f t="shared" si="0"/>
        <v>0</v>
      </c>
    </row>
    <row r="17" spans="1:5" x14ac:dyDescent="0.15">
      <c r="A17" s="30">
        <v>14</v>
      </c>
      <c r="B17" s="7" t="s">
        <v>77</v>
      </c>
      <c r="C17" s="24">
        <v>48412</v>
      </c>
      <c r="D17" s="15"/>
      <c r="E17" s="8">
        <f t="shared" si="0"/>
        <v>0</v>
      </c>
    </row>
    <row r="18" spans="1:5" x14ac:dyDescent="0.15">
      <c r="A18" s="30">
        <v>15</v>
      </c>
      <c r="B18" s="7" t="s">
        <v>78</v>
      </c>
      <c r="C18" s="24">
        <v>2940</v>
      </c>
      <c r="D18" s="15"/>
      <c r="E18" s="8">
        <f t="shared" si="0"/>
        <v>0</v>
      </c>
    </row>
    <row r="19" spans="1:5" x14ac:dyDescent="0.15">
      <c r="A19" s="30">
        <v>16</v>
      </c>
      <c r="B19" s="7" t="s">
        <v>79</v>
      </c>
      <c r="C19" s="24">
        <v>300</v>
      </c>
      <c r="D19" s="15"/>
      <c r="E19" s="8">
        <f t="shared" si="0"/>
        <v>0</v>
      </c>
    </row>
    <row r="20" spans="1:5" x14ac:dyDescent="0.15">
      <c r="A20" s="30">
        <v>17</v>
      </c>
      <c r="B20" s="7" t="s">
        <v>80</v>
      </c>
      <c r="C20" s="24">
        <v>13200</v>
      </c>
      <c r="D20" s="15"/>
      <c r="E20" s="8">
        <f t="shared" si="0"/>
        <v>0</v>
      </c>
    </row>
    <row r="21" spans="1:5" x14ac:dyDescent="0.15">
      <c r="A21" s="30">
        <v>18</v>
      </c>
      <c r="B21" s="7" t="s">
        <v>82</v>
      </c>
      <c r="C21" s="24">
        <v>3130</v>
      </c>
      <c r="D21" s="15"/>
      <c r="E21" s="8">
        <f t="shared" si="0"/>
        <v>0</v>
      </c>
    </row>
    <row r="22" spans="1:5" x14ac:dyDescent="0.15">
      <c r="A22" s="30">
        <v>19</v>
      </c>
      <c r="B22" s="7" t="s">
        <v>83</v>
      </c>
      <c r="C22" s="24">
        <v>40</v>
      </c>
      <c r="D22" s="15"/>
      <c r="E22" s="8">
        <f t="shared" si="0"/>
        <v>0</v>
      </c>
    </row>
    <row r="23" spans="1:5" x14ac:dyDescent="0.15">
      <c r="A23" s="30">
        <v>20</v>
      </c>
      <c r="B23" s="7" t="s">
        <v>84</v>
      </c>
      <c r="C23" s="24">
        <v>157550</v>
      </c>
      <c r="D23" s="15"/>
      <c r="E23" s="8">
        <f t="shared" si="0"/>
        <v>0</v>
      </c>
    </row>
    <row r="24" spans="1:5" x14ac:dyDescent="0.15">
      <c r="A24" s="30">
        <v>21</v>
      </c>
      <c r="B24" s="7" t="s">
        <v>170</v>
      </c>
      <c r="C24" s="24">
        <v>960</v>
      </c>
      <c r="D24" s="15"/>
      <c r="E24" s="8">
        <f t="shared" si="0"/>
        <v>0</v>
      </c>
    </row>
    <row r="25" spans="1:5" x14ac:dyDescent="0.15">
      <c r="A25" s="30">
        <v>22</v>
      </c>
      <c r="B25" s="7" t="s">
        <v>86</v>
      </c>
      <c r="C25" s="24">
        <v>576</v>
      </c>
      <c r="D25" s="15"/>
      <c r="E25" s="8">
        <f t="shared" si="0"/>
        <v>0</v>
      </c>
    </row>
    <row r="26" spans="1:5" x14ac:dyDescent="0.15">
      <c r="A26" s="30">
        <v>23</v>
      </c>
      <c r="B26" s="7" t="s">
        <v>87</v>
      </c>
      <c r="C26" s="24">
        <v>1138</v>
      </c>
      <c r="D26" s="15"/>
      <c r="E26" s="8">
        <f t="shared" si="0"/>
        <v>0</v>
      </c>
    </row>
    <row r="27" spans="1:5" x14ac:dyDescent="0.15">
      <c r="A27" s="30">
        <v>24</v>
      </c>
      <c r="B27" s="7" t="s">
        <v>85</v>
      </c>
      <c r="C27" s="24">
        <v>81060</v>
      </c>
      <c r="D27" s="15"/>
      <c r="E27" s="8">
        <f>C27*D27</f>
        <v>0</v>
      </c>
    </row>
    <row r="28" spans="1:5" x14ac:dyDescent="0.15">
      <c r="A28" s="30">
        <v>25</v>
      </c>
      <c r="B28" s="7" t="s">
        <v>88</v>
      </c>
      <c r="C28" s="24">
        <v>17800</v>
      </c>
      <c r="D28" s="15"/>
      <c r="E28" s="8">
        <f t="shared" si="0"/>
        <v>0</v>
      </c>
    </row>
    <row r="29" spans="1:5" x14ac:dyDescent="0.15">
      <c r="A29" s="30">
        <v>26</v>
      </c>
      <c r="B29" s="7" t="s">
        <v>89</v>
      </c>
      <c r="C29" s="24">
        <v>2028</v>
      </c>
      <c r="D29" s="15"/>
      <c r="E29" s="8">
        <f t="shared" si="0"/>
        <v>0</v>
      </c>
    </row>
    <row r="30" spans="1:5" x14ac:dyDescent="0.15">
      <c r="A30" s="30">
        <v>27</v>
      </c>
      <c r="B30" s="7" t="s">
        <v>90</v>
      </c>
      <c r="C30" s="24">
        <v>9340</v>
      </c>
      <c r="D30" s="15"/>
      <c r="E30" s="8">
        <f t="shared" si="0"/>
        <v>0</v>
      </c>
    </row>
    <row r="31" spans="1:5" x14ac:dyDescent="0.15">
      <c r="A31" s="30">
        <v>28</v>
      </c>
      <c r="B31" s="7" t="s">
        <v>91</v>
      </c>
      <c r="C31" s="24">
        <v>1480</v>
      </c>
      <c r="D31" s="15"/>
      <c r="E31" s="8">
        <f t="shared" si="0"/>
        <v>0</v>
      </c>
    </row>
    <row r="32" spans="1:5" x14ac:dyDescent="0.15">
      <c r="A32" s="30">
        <v>29</v>
      </c>
      <c r="B32" s="7" t="s">
        <v>92</v>
      </c>
      <c r="C32" s="24">
        <v>1640</v>
      </c>
      <c r="D32" s="15"/>
      <c r="E32" s="8">
        <f t="shared" si="0"/>
        <v>0</v>
      </c>
    </row>
    <row r="33" spans="1:5" x14ac:dyDescent="0.15">
      <c r="A33" s="30">
        <v>30</v>
      </c>
      <c r="B33" s="7" t="s">
        <v>93</v>
      </c>
      <c r="C33" s="24">
        <v>1858</v>
      </c>
      <c r="D33" s="15"/>
      <c r="E33" s="8">
        <f t="shared" si="0"/>
        <v>0</v>
      </c>
    </row>
    <row r="34" spans="1:5" x14ac:dyDescent="0.15">
      <c r="A34" s="30">
        <v>31</v>
      </c>
      <c r="B34" s="7" t="s">
        <v>94</v>
      </c>
      <c r="C34" s="24">
        <v>15766</v>
      </c>
      <c r="D34" s="15"/>
      <c r="E34" s="8">
        <f t="shared" si="0"/>
        <v>0</v>
      </c>
    </row>
    <row r="35" spans="1:5" x14ac:dyDescent="0.15">
      <c r="A35" s="30">
        <v>32</v>
      </c>
      <c r="B35" s="7" t="s">
        <v>95</v>
      </c>
      <c r="C35" s="24">
        <v>1800</v>
      </c>
      <c r="D35" s="15"/>
      <c r="E35" s="8">
        <f t="shared" si="0"/>
        <v>0</v>
      </c>
    </row>
    <row r="36" spans="1:5" x14ac:dyDescent="0.15">
      <c r="A36" s="30">
        <v>33</v>
      </c>
      <c r="B36" s="7" t="s">
        <v>96</v>
      </c>
      <c r="C36" s="24">
        <v>4760</v>
      </c>
      <c r="D36" s="15"/>
      <c r="E36" s="8">
        <f t="shared" si="0"/>
        <v>0</v>
      </c>
    </row>
    <row r="37" spans="1:5" x14ac:dyDescent="0.15">
      <c r="A37" s="30">
        <v>34</v>
      </c>
      <c r="B37" s="7" t="s">
        <v>97</v>
      </c>
      <c r="C37" s="24">
        <v>41820</v>
      </c>
      <c r="D37" s="15"/>
      <c r="E37" s="8">
        <f t="shared" si="0"/>
        <v>0</v>
      </c>
    </row>
    <row r="38" spans="1:5" x14ac:dyDescent="0.15">
      <c r="A38" s="30">
        <v>35</v>
      </c>
      <c r="B38" s="7" t="s">
        <v>98</v>
      </c>
      <c r="C38" s="24">
        <v>1158</v>
      </c>
      <c r="D38" s="15"/>
      <c r="E38" s="8">
        <f t="shared" si="0"/>
        <v>0</v>
      </c>
    </row>
    <row r="39" spans="1:5" x14ac:dyDescent="0.15">
      <c r="A39" s="30">
        <v>36</v>
      </c>
      <c r="B39" s="7" t="s">
        <v>99</v>
      </c>
      <c r="C39" s="24">
        <v>102290</v>
      </c>
      <c r="D39" s="15"/>
      <c r="E39" s="8">
        <f t="shared" si="0"/>
        <v>0</v>
      </c>
    </row>
    <row r="40" spans="1:5" x14ac:dyDescent="0.15">
      <c r="A40" s="30">
        <v>37</v>
      </c>
      <c r="B40" s="7" t="s">
        <v>100</v>
      </c>
      <c r="C40" s="24">
        <v>96</v>
      </c>
      <c r="D40" s="15"/>
      <c r="E40" s="8">
        <f t="shared" si="0"/>
        <v>0</v>
      </c>
    </row>
    <row r="41" spans="1:5" x14ac:dyDescent="0.15">
      <c r="A41" s="30">
        <v>38</v>
      </c>
      <c r="B41" s="7" t="s">
        <v>101</v>
      </c>
      <c r="C41" s="24">
        <v>610</v>
      </c>
      <c r="D41" s="15"/>
      <c r="E41" s="8">
        <f t="shared" si="0"/>
        <v>0</v>
      </c>
    </row>
    <row r="42" spans="1:5" x14ac:dyDescent="0.15">
      <c r="A42" s="30">
        <v>39</v>
      </c>
      <c r="B42" s="7" t="s">
        <v>102</v>
      </c>
      <c r="C42" s="24">
        <v>12</v>
      </c>
      <c r="D42" s="15"/>
      <c r="E42" s="8">
        <f t="shared" si="0"/>
        <v>0</v>
      </c>
    </row>
    <row r="43" spans="1:5" x14ac:dyDescent="0.15">
      <c r="A43" s="30">
        <v>40</v>
      </c>
      <c r="B43" s="7" t="s">
        <v>103</v>
      </c>
      <c r="C43" s="24">
        <v>40</v>
      </c>
      <c r="D43" s="15"/>
      <c r="E43" s="8">
        <f t="shared" si="0"/>
        <v>0</v>
      </c>
    </row>
    <row r="44" spans="1:5" x14ac:dyDescent="0.15">
      <c r="A44" s="30">
        <v>41</v>
      </c>
      <c r="B44" s="7" t="s">
        <v>104</v>
      </c>
      <c r="C44" s="24">
        <v>14</v>
      </c>
      <c r="D44" s="15"/>
      <c r="E44" s="8">
        <f t="shared" si="0"/>
        <v>0</v>
      </c>
    </row>
    <row r="45" spans="1:5" x14ac:dyDescent="0.15">
      <c r="A45" s="30">
        <v>42</v>
      </c>
      <c r="B45" s="7" t="s">
        <v>105</v>
      </c>
      <c r="C45" s="24">
        <v>104</v>
      </c>
      <c r="D45" s="15"/>
      <c r="E45" s="8">
        <f t="shared" si="0"/>
        <v>0</v>
      </c>
    </row>
    <row r="46" spans="1:5" x14ac:dyDescent="0.15">
      <c r="A46" s="30">
        <v>43</v>
      </c>
      <c r="B46" s="7" t="s">
        <v>106</v>
      </c>
      <c r="C46" s="24">
        <v>6</v>
      </c>
      <c r="D46" s="15"/>
      <c r="E46" s="8">
        <f t="shared" si="0"/>
        <v>0</v>
      </c>
    </row>
    <row r="47" spans="1:5" x14ac:dyDescent="0.15">
      <c r="A47" s="30">
        <v>44</v>
      </c>
      <c r="B47" s="7" t="s">
        <v>107</v>
      </c>
      <c r="C47" s="24">
        <v>40</v>
      </c>
      <c r="D47" s="15"/>
      <c r="E47" s="8">
        <f t="shared" si="0"/>
        <v>0</v>
      </c>
    </row>
    <row r="48" spans="1:5" x14ac:dyDescent="0.15">
      <c r="A48" s="30">
        <v>45</v>
      </c>
      <c r="B48" s="7" t="s">
        <v>108</v>
      </c>
      <c r="C48" s="24">
        <v>112</v>
      </c>
      <c r="D48" s="15"/>
      <c r="E48" s="8">
        <f t="shared" si="0"/>
        <v>0</v>
      </c>
    </row>
    <row r="49" spans="1:5" x14ac:dyDescent="0.15">
      <c r="A49" s="30">
        <v>46</v>
      </c>
      <c r="B49" s="7" t="s">
        <v>119</v>
      </c>
      <c r="C49" s="24">
        <v>10390</v>
      </c>
      <c r="D49" s="15"/>
      <c r="E49" s="8">
        <f t="shared" si="0"/>
        <v>0</v>
      </c>
    </row>
    <row r="50" spans="1:5" x14ac:dyDescent="0.15">
      <c r="A50" s="30">
        <v>47</v>
      </c>
      <c r="B50" s="7" t="s">
        <v>110</v>
      </c>
      <c r="C50" s="24">
        <v>138360</v>
      </c>
      <c r="D50" s="15"/>
      <c r="E50" s="8">
        <f t="shared" si="0"/>
        <v>0</v>
      </c>
    </row>
    <row r="51" spans="1:5" x14ac:dyDescent="0.15">
      <c r="A51" s="30">
        <v>48</v>
      </c>
      <c r="B51" s="7" t="s">
        <v>109</v>
      </c>
      <c r="C51" s="24">
        <v>940</v>
      </c>
      <c r="D51" s="15"/>
      <c r="E51" s="8">
        <f t="shared" si="0"/>
        <v>0</v>
      </c>
    </row>
    <row r="52" spans="1:5" x14ac:dyDescent="0.15">
      <c r="A52" s="30">
        <v>49</v>
      </c>
      <c r="B52" s="7" t="s">
        <v>111</v>
      </c>
      <c r="C52" s="24">
        <v>81366</v>
      </c>
      <c r="D52" s="15"/>
      <c r="E52" s="8">
        <f t="shared" si="0"/>
        <v>0</v>
      </c>
    </row>
    <row r="53" spans="1:5" x14ac:dyDescent="0.15">
      <c r="A53" s="30">
        <v>50</v>
      </c>
      <c r="B53" s="7" t="s">
        <v>112</v>
      </c>
      <c r="C53" s="24">
        <v>1300</v>
      </c>
      <c r="D53" s="15"/>
      <c r="E53" s="8">
        <f t="shared" si="0"/>
        <v>0</v>
      </c>
    </row>
    <row r="54" spans="1:5" x14ac:dyDescent="0.15">
      <c r="A54" s="30">
        <v>51</v>
      </c>
      <c r="B54" s="7" t="s">
        <v>113</v>
      </c>
      <c r="C54" s="24">
        <v>74380</v>
      </c>
      <c r="D54" s="15"/>
      <c r="E54" s="8">
        <f t="shared" si="0"/>
        <v>0</v>
      </c>
    </row>
    <row r="55" spans="1:5" x14ac:dyDescent="0.15">
      <c r="A55" s="30">
        <v>52</v>
      </c>
      <c r="B55" s="7" t="s">
        <v>114</v>
      </c>
      <c r="C55" s="24">
        <v>2900</v>
      </c>
      <c r="D55" s="15"/>
      <c r="E55" s="8">
        <f t="shared" si="0"/>
        <v>0</v>
      </c>
    </row>
    <row r="56" spans="1:5" x14ac:dyDescent="0.15">
      <c r="A56" s="30">
        <v>53</v>
      </c>
      <c r="B56" s="7" t="s">
        <v>115</v>
      </c>
      <c r="C56" s="24">
        <v>40</v>
      </c>
      <c r="D56" s="15"/>
      <c r="E56" s="8">
        <f t="shared" si="0"/>
        <v>0</v>
      </c>
    </row>
    <row r="57" spans="1:5" x14ac:dyDescent="0.15">
      <c r="A57" s="30">
        <v>54</v>
      </c>
      <c r="B57" s="7" t="s">
        <v>116</v>
      </c>
      <c r="C57" s="24">
        <v>3084</v>
      </c>
      <c r="D57" s="15"/>
      <c r="E57" s="8">
        <f t="shared" si="0"/>
        <v>0</v>
      </c>
    </row>
    <row r="58" spans="1:5" x14ac:dyDescent="0.15">
      <c r="A58" s="30">
        <v>55</v>
      </c>
      <c r="B58" s="7" t="s">
        <v>117</v>
      </c>
      <c r="C58" s="24">
        <v>330</v>
      </c>
      <c r="D58" s="15"/>
      <c r="E58" s="8">
        <f t="shared" si="0"/>
        <v>0</v>
      </c>
    </row>
    <row r="59" spans="1:5" x14ac:dyDescent="0.15">
      <c r="A59" s="30">
        <v>56</v>
      </c>
      <c r="B59" s="7" t="s">
        <v>118</v>
      </c>
      <c r="C59" s="24">
        <v>30</v>
      </c>
      <c r="D59" s="15"/>
      <c r="E59" s="8">
        <f t="shared" si="0"/>
        <v>0</v>
      </c>
    </row>
    <row r="60" spans="1:5" x14ac:dyDescent="0.15">
      <c r="A60" s="30">
        <v>57</v>
      </c>
      <c r="B60" s="7" t="s">
        <v>63</v>
      </c>
      <c r="C60" s="24">
        <v>51958</v>
      </c>
      <c r="D60" s="15"/>
      <c r="E60" s="8">
        <f t="shared" si="0"/>
        <v>0</v>
      </c>
    </row>
    <row r="61" spans="1:5" x14ac:dyDescent="0.15">
      <c r="A61" s="30">
        <v>58</v>
      </c>
      <c r="B61" s="7" t="s">
        <v>54</v>
      </c>
      <c r="C61" s="24">
        <v>55580</v>
      </c>
      <c r="D61" s="15"/>
      <c r="E61" s="8">
        <f t="shared" si="0"/>
        <v>0</v>
      </c>
    </row>
    <row r="62" spans="1:5" x14ac:dyDescent="0.15">
      <c r="A62" s="30">
        <v>59</v>
      </c>
      <c r="B62" s="7" t="s">
        <v>53</v>
      </c>
      <c r="C62" s="24">
        <v>55632</v>
      </c>
      <c r="D62" s="15"/>
      <c r="E62" s="8">
        <f t="shared" si="0"/>
        <v>0</v>
      </c>
    </row>
    <row r="63" spans="1:5" x14ac:dyDescent="0.15">
      <c r="A63" s="30">
        <v>60</v>
      </c>
      <c r="B63" s="7" t="s">
        <v>60</v>
      </c>
      <c r="C63" s="24">
        <v>79744</v>
      </c>
      <c r="D63" s="15"/>
      <c r="E63" s="8">
        <f t="shared" si="0"/>
        <v>0</v>
      </c>
    </row>
    <row r="64" spans="1:5" x14ac:dyDescent="0.15">
      <c r="A64" s="30">
        <v>61</v>
      </c>
      <c r="B64" s="7" t="s">
        <v>61</v>
      </c>
      <c r="C64" s="24">
        <v>83058</v>
      </c>
      <c r="D64" s="15"/>
      <c r="E64" s="8">
        <f t="shared" si="0"/>
        <v>0</v>
      </c>
    </row>
    <row r="65" spans="1:5" x14ac:dyDescent="0.15">
      <c r="A65" s="30">
        <v>62</v>
      </c>
      <c r="B65" s="7" t="s">
        <v>62</v>
      </c>
      <c r="C65" s="24">
        <v>2252</v>
      </c>
      <c r="D65" s="15"/>
      <c r="E65" s="8">
        <f t="shared" si="0"/>
        <v>0</v>
      </c>
    </row>
    <row r="66" spans="1:5" x14ac:dyDescent="0.15">
      <c r="A66" s="31">
        <v>63</v>
      </c>
      <c r="B66" s="17" t="s">
        <v>55</v>
      </c>
      <c r="C66" s="41">
        <v>2286</v>
      </c>
      <c r="D66" s="16"/>
      <c r="E66" s="12">
        <f t="shared" si="0"/>
        <v>0</v>
      </c>
    </row>
    <row r="67" spans="1:5" x14ac:dyDescent="0.15">
      <c r="E67" s="11">
        <f>SUM(E4:E66)</f>
        <v>0</v>
      </c>
    </row>
  </sheetData>
  <sheetProtection algorithmName="SHA-512" hashValue="178W/AzeJXXIEogxp5p0ObNLSchTo0E/MrMZeEReWWuoWhbeSOvCfi2ZJHfb8Xbd9XFR3RGr8r8ETI9v8t/HRQ==" saltValue="1ZbiLTtBwATgCxPJc3NAgg==" spinCount="100000" sheet="1" objects="1" scenarios="1"/>
  <mergeCells count="1">
    <mergeCell ref="C1:E1"/>
  </mergeCells>
  <phoneticPr fontId="2" type="noConversion"/>
  <pageMargins left="0.75" right="0.75" top="1" bottom="1" header="0.5" footer="0.5"/>
  <pageSetup paperSize="9" fitToHeight="0" orientation="portrait" horizontalDpi="4294967292" verticalDpi="4294967292" r:id="rId1"/>
  <headerFooter>
    <oddHeader>&amp;L&amp;"Arial,Standard"&amp;10Textile Vollversorgung
ADL-01-2025&amp;C&amp;"Arial,Standard"&amp;10Klinikum Magdeburg&amp;R&amp;"Arial,Standard"&amp;10Miet-Stationswäsche</oddHeader>
    <oddFooter>&amp;L&amp;"Arial,Standard"&amp;10Stand: 23.07.2025&amp;C&amp;"Arial,Standard"&amp;10Leistungsverzeichnis&amp;R&amp;"Arial,Standard"&amp;10Seite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A934-2936-1E46-8F6A-34D877C7D5AF}">
  <sheetPr>
    <pageSetUpPr fitToPage="1"/>
  </sheetPr>
  <dimension ref="A1:E111"/>
  <sheetViews>
    <sheetView view="pageLayout" zoomScale="110" zoomScaleNormal="100" zoomScalePageLayoutView="110" workbookViewId="0">
      <selection activeCell="E85" sqref="E85"/>
    </sheetView>
  </sheetViews>
  <sheetFormatPr baseColWidth="10" defaultColWidth="10.83203125" defaultRowHeight="13" x14ac:dyDescent="0.15"/>
  <cols>
    <col min="1" max="1" width="5.6640625" style="1" customWidth="1"/>
    <col min="2" max="2" width="40.1640625" style="1" customWidth="1"/>
    <col min="3" max="3" width="13" style="9" customWidth="1"/>
    <col min="4" max="4" width="13.6640625" style="9" customWidth="1"/>
    <col min="5" max="5" width="14.6640625" style="9" customWidth="1"/>
    <col min="6" max="16384" width="10.83203125" style="1"/>
  </cols>
  <sheetData>
    <row r="1" spans="1:5" ht="20" customHeight="1" x14ac:dyDescent="0.15">
      <c r="B1" s="36" t="s">
        <v>6</v>
      </c>
      <c r="C1" s="128">
        <f>Zusammenfassung!B3</f>
        <v>0</v>
      </c>
      <c r="D1" s="129"/>
      <c r="E1" s="130"/>
    </row>
    <row r="2" spans="1:5" x14ac:dyDescent="0.15">
      <c r="C2" s="2"/>
      <c r="D2" s="2"/>
      <c r="E2" s="2"/>
    </row>
    <row r="3" spans="1:5" ht="36" customHeight="1" x14ac:dyDescent="0.15">
      <c r="A3" s="131" t="s">
        <v>22</v>
      </c>
      <c r="B3" s="132"/>
      <c r="C3" s="132"/>
      <c r="D3" s="132"/>
      <c r="E3" s="133"/>
    </row>
    <row r="4" spans="1:5" ht="28" x14ac:dyDescent="0.15">
      <c r="A4" s="107" t="s">
        <v>0</v>
      </c>
      <c r="B4" s="115" t="s">
        <v>46</v>
      </c>
      <c r="C4" s="115" t="s">
        <v>23</v>
      </c>
      <c r="D4" s="116" t="s">
        <v>11</v>
      </c>
      <c r="E4" s="116" t="s">
        <v>4</v>
      </c>
    </row>
    <row r="5" spans="1:5" x14ac:dyDescent="0.15">
      <c r="A5" s="106">
        <v>1</v>
      </c>
      <c r="B5" s="113" t="s">
        <v>122</v>
      </c>
      <c r="C5" s="87">
        <v>45</v>
      </c>
      <c r="D5" s="89"/>
      <c r="E5" s="114">
        <f t="shared" ref="E5:E21" si="0">C5*D5*52</f>
        <v>0</v>
      </c>
    </row>
    <row r="6" spans="1:5" x14ac:dyDescent="0.15">
      <c r="A6" s="30">
        <v>2</v>
      </c>
      <c r="B6" s="13" t="s">
        <v>121</v>
      </c>
      <c r="C6" s="10">
        <v>52</v>
      </c>
      <c r="D6" s="15"/>
      <c r="E6" s="8">
        <f t="shared" si="0"/>
        <v>0</v>
      </c>
    </row>
    <row r="7" spans="1:5" x14ac:dyDescent="0.15">
      <c r="A7" s="30">
        <v>3</v>
      </c>
      <c r="B7" s="13" t="s">
        <v>123</v>
      </c>
      <c r="C7" s="10">
        <v>17</v>
      </c>
      <c r="D7" s="15"/>
      <c r="E7" s="8">
        <f t="shared" si="0"/>
        <v>0</v>
      </c>
    </row>
    <row r="8" spans="1:5" x14ac:dyDescent="0.15">
      <c r="A8" s="30">
        <v>4</v>
      </c>
      <c r="B8" s="13" t="s">
        <v>124</v>
      </c>
      <c r="C8" s="10">
        <v>35</v>
      </c>
      <c r="D8" s="15"/>
      <c r="E8" s="8">
        <f t="shared" si="0"/>
        <v>0</v>
      </c>
    </row>
    <row r="9" spans="1:5" x14ac:dyDescent="0.15">
      <c r="A9" s="30">
        <v>5</v>
      </c>
      <c r="B9" s="13" t="s">
        <v>125</v>
      </c>
      <c r="C9" s="10">
        <v>167</v>
      </c>
      <c r="D9" s="15"/>
      <c r="E9" s="8">
        <f t="shared" si="0"/>
        <v>0</v>
      </c>
    </row>
    <row r="10" spans="1:5" x14ac:dyDescent="0.15">
      <c r="A10" s="30">
        <v>6</v>
      </c>
      <c r="B10" s="13" t="s">
        <v>126</v>
      </c>
      <c r="C10" s="10">
        <v>5</v>
      </c>
      <c r="D10" s="15"/>
      <c r="E10" s="8">
        <f t="shared" si="0"/>
        <v>0</v>
      </c>
    </row>
    <row r="11" spans="1:5" x14ac:dyDescent="0.15">
      <c r="A11" s="30">
        <v>7</v>
      </c>
      <c r="B11" s="13" t="s">
        <v>127</v>
      </c>
      <c r="C11" s="10">
        <v>81</v>
      </c>
      <c r="D11" s="15"/>
      <c r="E11" s="8">
        <f t="shared" si="0"/>
        <v>0</v>
      </c>
    </row>
    <row r="12" spans="1:5" x14ac:dyDescent="0.15">
      <c r="A12" s="30">
        <v>8</v>
      </c>
      <c r="B12" s="13" t="s">
        <v>128</v>
      </c>
      <c r="C12" s="10">
        <v>25</v>
      </c>
      <c r="D12" s="15"/>
      <c r="E12" s="8">
        <f t="shared" si="0"/>
        <v>0</v>
      </c>
    </row>
    <row r="13" spans="1:5" x14ac:dyDescent="0.15">
      <c r="A13" s="30">
        <v>9</v>
      </c>
      <c r="B13" s="13" t="s">
        <v>129</v>
      </c>
      <c r="C13" s="10">
        <v>947</v>
      </c>
      <c r="D13" s="15"/>
      <c r="E13" s="8">
        <f t="shared" si="0"/>
        <v>0</v>
      </c>
    </row>
    <row r="14" spans="1:5" x14ac:dyDescent="0.15">
      <c r="A14" s="30">
        <v>10</v>
      </c>
      <c r="B14" s="13" t="s">
        <v>130</v>
      </c>
      <c r="C14" s="10">
        <v>48</v>
      </c>
      <c r="D14" s="15"/>
      <c r="E14" s="8">
        <f t="shared" si="0"/>
        <v>0</v>
      </c>
    </row>
    <row r="15" spans="1:5" x14ac:dyDescent="0.15">
      <c r="A15" s="30">
        <v>11</v>
      </c>
      <c r="B15" s="13" t="s">
        <v>120</v>
      </c>
      <c r="C15" s="10">
        <v>317</v>
      </c>
      <c r="D15" s="15"/>
      <c r="E15" s="8">
        <f t="shared" si="0"/>
        <v>0</v>
      </c>
    </row>
    <row r="16" spans="1:5" x14ac:dyDescent="0.15">
      <c r="A16" s="30">
        <v>12</v>
      </c>
      <c r="B16" s="13" t="s">
        <v>131</v>
      </c>
      <c r="C16" s="10">
        <v>16</v>
      </c>
      <c r="D16" s="15"/>
      <c r="E16" s="8">
        <f t="shared" si="0"/>
        <v>0</v>
      </c>
    </row>
    <row r="17" spans="1:5" x14ac:dyDescent="0.15">
      <c r="A17" s="30">
        <v>13</v>
      </c>
      <c r="B17" s="13" t="s">
        <v>132</v>
      </c>
      <c r="C17" s="10">
        <v>1</v>
      </c>
      <c r="D17" s="15"/>
      <c r="E17" s="8">
        <f t="shared" si="0"/>
        <v>0</v>
      </c>
    </row>
    <row r="18" spans="1:5" x14ac:dyDescent="0.15">
      <c r="A18" s="30">
        <v>14</v>
      </c>
      <c r="B18" s="13" t="s">
        <v>133</v>
      </c>
      <c r="C18" s="10">
        <v>61</v>
      </c>
      <c r="D18" s="15"/>
      <c r="E18" s="8">
        <f t="shared" si="0"/>
        <v>0</v>
      </c>
    </row>
    <row r="19" spans="1:5" x14ac:dyDescent="0.15">
      <c r="A19" s="30">
        <v>15</v>
      </c>
      <c r="B19" s="13" t="s">
        <v>175</v>
      </c>
      <c r="C19" s="10">
        <v>566</v>
      </c>
      <c r="D19" s="15"/>
      <c r="E19" s="8">
        <f t="shared" si="0"/>
        <v>0</v>
      </c>
    </row>
    <row r="20" spans="1:5" x14ac:dyDescent="0.15">
      <c r="A20" s="30">
        <v>16</v>
      </c>
      <c r="B20" s="13" t="s">
        <v>134</v>
      </c>
      <c r="C20" s="10">
        <v>28</v>
      </c>
      <c r="D20" s="15"/>
      <c r="E20" s="8">
        <f t="shared" si="0"/>
        <v>0</v>
      </c>
    </row>
    <row r="21" spans="1:5" x14ac:dyDescent="0.15">
      <c r="A21" s="30">
        <v>17</v>
      </c>
      <c r="B21" s="13" t="s">
        <v>135</v>
      </c>
      <c r="C21" s="10">
        <v>5</v>
      </c>
      <c r="D21" s="15"/>
      <c r="E21" s="8">
        <f t="shared" si="0"/>
        <v>0</v>
      </c>
    </row>
    <row r="22" spans="1:5" x14ac:dyDescent="0.15">
      <c r="A22" s="30">
        <v>18</v>
      </c>
      <c r="B22" s="13" t="s">
        <v>136</v>
      </c>
      <c r="C22" s="10">
        <v>51</v>
      </c>
      <c r="D22" s="15"/>
      <c r="E22" s="8">
        <f t="shared" ref="E22:E41" si="1">C22*D22*52</f>
        <v>0</v>
      </c>
    </row>
    <row r="23" spans="1:5" x14ac:dyDescent="0.15">
      <c r="A23" s="30">
        <v>19</v>
      </c>
      <c r="B23" s="13" t="s">
        <v>137</v>
      </c>
      <c r="C23" s="10">
        <v>138</v>
      </c>
      <c r="D23" s="15"/>
      <c r="E23" s="8">
        <f t="shared" si="1"/>
        <v>0</v>
      </c>
    </row>
    <row r="24" spans="1:5" x14ac:dyDescent="0.15">
      <c r="A24" s="30">
        <v>20</v>
      </c>
      <c r="B24" s="13" t="s">
        <v>138</v>
      </c>
      <c r="C24" s="10">
        <v>33</v>
      </c>
      <c r="D24" s="15"/>
      <c r="E24" s="8">
        <f t="shared" si="1"/>
        <v>0</v>
      </c>
    </row>
    <row r="25" spans="1:5" x14ac:dyDescent="0.15">
      <c r="A25" s="30">
        <v>21</v>
      </c>
      <c r="B25" s="13" t="s">
        <v>139</v>
      </c>
      <c r="C25" s="10">
        <v>4</v>
      </c>
      <c r="D25" s="15"/>
      <c r="E25" s="8">
        <f t="shared" si="1"/>
        <v>0</v>
      </c>
    </row>
    <row r="26" spans="1:5" x14ac:dyDescent="0.15">
      <c r="A26" s="30">
        <v>22</v>
      </c>
      <c r="B26" s="13" t="s">
        <v>140</v>
      </c>
      <c r="C26" s="10">
        <v>1</v>
      </c>
      <c r="D26" s="15"/>
      <c r="E26" s="8">
        <f t="shared" si="1"/>
        <v>0</v>
      </c>
    </row>
    <row r="27" spans="1:5" x14ac:dyDescent="0.15">
      <c r="A27" s="30">
        <v>23</v>
      </c>
      <c r="B27" s="13" t="s">
        <v>141</v>
      </c>
      <c r="C27" s="10">
        <v>2</v>
      </c>
      <c r="D27" s="15"/>
      <c r="E27" s="8">
        <f t="shared" si="1"/>
        <v>0</v>
      </c>
    </row>
    <row r="28" spans="1:5" x14ac:dyDescent="0.15">
      <c r="A28" s="30">
        <v>24</v>
      </c>
      <c r="B28" s="13" t="s">
        <v>142</v>
      </c>
      <c r="C28" s="10">
        <v>27</v>
      </c>
      <c r="D28" s="15"/>
      <c r="E28" s="8">
        <f t="shared" si="1"/>
        <v>0</v>
      </c>
    </row>
    <row r="29" spans="1:5" x14ac:dyDescent="0.15">
      <c r="A29" s="30">
        <v>25</v>
      </c>
      <c r="B29" s="13" t="s">
        <v>143</v>
      </c>
      <c r="C29" s="10">
        <v>1</v>
      </c>
      <c r="D29" s="15"/>
      <c r="E29" s="8">
        <f t="shared" si="1"/>
        <v>0</v>
      </c>
    </row>
    <row r="30" spans="1:5" x14ac:dyDescent="0.15">
      <c r="A30" s="30">
        <v>26</v>
      </c>
      <c r="B30" s="13" t="s">
        <v>154</v>
      </c>
      <c r="C30" s="10">
        <v>2</v>
      </c>
      <c r="D30" s="15"/>
      <c r="E30" s="8">
        <f t="shared" si="1"/>
        <v>0</v>
      </c>
    </row>
    <row r="31" spans="1:5" x14ac:dyDescent="0.15">
      <c r="A31" s="30">
        <v>27</v>
      </c>
      <c r="B31" s="13" t="s">
        <v>145</v>
      </c>
      <c r="C31" s="10">
        <v>8</v>
      </c>
      <c r="D31" s="15"/>
      <c r="E31" s="8">
        <f t="shared" si="1"/>
        <v>0</v>
      </c>
    </row>
    <row r="32" spans="1:5" x14ac:dyDescent="0.15">
      <c r="A32" s="30">
        <v>28</v>
      </c>
      <c r="B32" s="13" t="s">
        <v>144</v>
      </c>
      <c r="C32" s="10">
        <v>196</v>
      </c>
      <c r="D32" s="15"/>
      <c r="E32" s="8">
        <f t="shared" si="1"/>
        <v>0</v>
      </c>
    </row>
    <row r="33" spans="1:5" x14ac:dyDescent="0.15">
      <c r="A33" s="30">
        <v>29</v>
      </c>
      <c r="B33" s="13" t="s">
        <v>146</v>
      </c>
      <c r="C33" s="10">
        <v>18</v>
      </c>
      <c r="D33" s="15"/>
      <c r="E33" s="8">
        <f t="shared" si="1"/>
        <v>0</v>
      </c>
    </row>
    <row r="34" spans="1:5" x14ac:dyDescent="0.15">
      <c r="A34" s="30">
        <v>30</v>
      </c>
      <c r="B34" s="13" t="s">
        <v>147</v>
      </c>
      <c r="C34" s="10">
        <v>3</v>
      </c>
      <c r="D34" s="15"/>
      <c r="E34" s="8">
        <f t="shared" si="1"/>
        <v>0</v>
      </c>
    </row>
    <row r="35" spans="1:5" x14ac:dyDescent="0.15">
      <c r="A35" s="30">
        <v>31</v>
      </c>
      <c r="B35" s="13" t="s">
        <v>148</v>
      </c>
      <c r="C35" s="10">
        <v>4</v>
      </c>
      <c r="D35" s="15"/>
      <c r="E35" s="8">
        <f t="shared" si="1"/>
        <v>0</v>
      </c>
    </row>
    <row r="36" spans="1:5" x14ac:dyDescent="0.15">
      <c r="A36" s="30">
        <v>32</v>
      </c>
      <c r="B36" s="13" t="s">
        <v>149</v>
      </c>
      <c r="C36" s="10">
        <v>63</v>
      </c>
      <c r="D36" s="15"/>
      <c r="E36" s="8">
        <f t="shared" si="1"/>
        <v>0</v>
      </c>
    </row>
    <row r="37" spans="1:5" x14ac:dyDescent="0.15">
      <c r="A37" s="30">
        <v>33</v>
      </c>
      <c r="B37" s="13" t="s">
        <v>150</v>
      </c>
      <c r="C37" s="10">
        <v>130</v>
      </c>
      <c r="D37" s="15"/>
      <c r="E37" s="8">
        <f t="shared" si="1"/>
        <v>0</v>
      </c>
    </row>
    <row r="38" spans="1:5" x14ac:dyDescent="0.15">
      <c r="A38" s="30">
        <v>34</v>
      </c>
      <c r="B38" s="13" t="s">
        <v>151</v>
      </c>
      <c r="C38" s="10">
        <v>107</v>
      </c>
      <c r="D38" s="15"/>
      <c r="E38" s="8">
        <f t="shared" si="1"/>
        <v>0</v>
      </c>
    </row>
    <row r="39" spans="1:5" x14ac:dyDescent="0.15">
      <c r="A39" s="30">
        <v>35</v>
      </c>
      <c r="B39" s="13" t="s">
        <v>152</v>
      </c>
      <c r="C39" s="10">
        <v>5</v>
      </c>
      <c r="D39" s="15"/>
      <c r="E39" s="8">
        <f t="shared" si="1"/>
        <v>0</v>
      </c>
    </row>
    <row r="40" spans="1:5" x14ac:dyDescent="0.15">
      <c r="A40" s="30">
        <v>36</v>
      </c>
      <c r="B40" s="13" t="s">
        <v>155</v>
      </c>
      <c r="C40" s="10">
        <v>340</v>
      </c>
      <c r="D40" s="15"/>
      <c r="E40" s="8">
        <f t="shared" si="1"/>
        <v>0</v>
      </c>
    </row>
    <row r="41" spans="1:5" x14ac:dyDescent="0.15">
      <c r="A41" s="31">
        <v>37</v>
      </c>
      <c r="B41" s="64" t="s">
        <v>153</v>
      </c>
      <c r="C41" s="18">
        <v>11</v>
      </c>
      <c r="D41" s="16"/>
      <c r="E41" s="12">
        <f t="shared" si="1"/>
        <v>0</v>
      </c>
    </row>
    <row r="42" spans="1:5" x14ac:dyDescent="0.15">
      <c r="C42" s="1"/>
      <c r="D42" s="1"/>
      <c r="E42" s="11">
        <f>SUM(E5:E41)</f>
        <v>0</v>
      </c>
    </row>
    <row r="43" spans="1:5" x14ac:dyDescent="0.15">
      <c r="C43" s="1"/>
      <c r="D43" s="1"/>
      <c r="E43" s="11"/>
    </row>
    <row r="44" spans="1:5" x14ac:dyDescent="0.15">
      <c r="C44" s="1"/>
      <c r="D44" s="1"/>
      <c r="E44" s="11"/>
    </row>
    <row r="45" spans="1:5" ht="35" customHeight="1" x14ac:dyDescent="0.15">
      <c r="A45" s="134" t="s">
        <v>14</v>
      </c>
      <c r="B45" s="135"/>
      <c r="C45" s="135"/>
      <c r="D45" s="135"/>
      <c r="E45" s="136"/>
    </row>
    <row r="46" spans="1:5" ht="28" x14ac:dyDescent="0.15">
      <c r="A46" s="22" t="s">
        <v>0</v>
      </c>
      <c r="B46" s="20" t="s">
        <v>47</v>
      </c>
      <c r="C46" s="62" t="s">
        <v>10</v>
      </c>
      <c r="D46" s="20" t="s">
        <v>11</v>
      </c>
      <c r="E46" s="20" t="s">
        <v>4</v>
      </c>
    </row>
    <row r="47" spans="1:5" x14ac:dyDescent="0.15">
      <c r="A47" s="30">
        <v>1</v>
      </c>
      <c r="B47" s="7" t="str">
        <f t="shared" ref="B47:B83" si="2">B5</f>
        <v>Herren-Bundhose  weiß</v>
      </c>
      <c r="C47" s="61">
        <v>364</v>
      </c>
      <c r="D47" s="15"/>
      <c r="E47" s="8">
        <f t="shared" ref="E47:E84" si="3">C47*D47</f>
        <v>0</v>
      </c>
    </row>
    <row r="48" spans="1:5" x14ac:dyDescent="0.15">
      <c r="A48" s="30">
        <v>2</v>
      </c>
      <c r="B48" s="7" t="str">
        <f t="shared" si="2"/>
        <v>Herrenkittel weiß</v>
      </c>
      <c r="C48" s="61">
        <v>119</v>
      </c>
      <c r="D48" s="15"/>
      <c r="E48" s="8">
        <f t="shared" si="3"/>
        <v>0</v>
      </c>
    </row>
    <row r="49" spans="1:5" x14ac:dyDescent="0.15">
      <c r="A49" s="30">
        <v>3</v>
      </c>
      <c r="B49" s="7" t="str">
        <f t="shared" si="2"/>
        <v>Damen-Bundhose</v>
      </c>
      <c r="C49" s="61">
        <v>111</v>
      </c>
      <c r="D49" s="15"/>
      <c r="E49" s="8">
        <f t="shared" si="3"/>
        <v>0</v>
      </c>
    </row>
    <row r="50" spans="1:5" x14ac:dyDescent="0.15">
      <c r="A50" s="30">
        <v>4</v>
      </c>
      <c r="B50" s="7" t="str">
        <f t="shared" si="2"/>
        <v>Damenkasack WSS/HGRÜN/HBLAU</v>
      </c>
      <c r="C50" s="61">
        <v>388</v>
      </c>
      <c r="D50" s="15"/>
      <c r="E50" s="8">
        <f t="shared" si="3"/>
        <v>0</v>
      </c>
    </row>
    <row r="51" spans="1:5" x14ac:dyDescent="0.15">
      <c r="A51" s="30">
        <v>5</v>
      </c>
      <c r="B51" s="7" t="str">
        <f t="shared" si="2"/>
        <v>Damenkasack weiß</v>
      </c>
      <c r="C51" s="61">
        <v>1581</v>
      </c>
      <c r="D51" s="15"/>
      <c r="E51" s="8">
        <f t="shared" si="3"/>
        <v>0</v>
      </c>
    </row>
    <row r="52" spans="1:5" x14ac:dyDescent="0.15">
      <c r="A52" s="30">
        <v>6</v>
      </c>
      <c r="B52" s="7" t="str">
        <f t="shared" si="2"/>
        <v>Damenkasack gestreift</v>
      </c>
      <c r="C52" s="61">
        <v>61</v>
      </c>
      <c r="D52" s="15"/>
      <c r="E52" s="8">
        <f t="shared" si="3"/>
        <v>0</v>
      </c>
    </row>
    <row r="53" spans="1:5" x14ac:dyDescent="0.15">
      <c r="A53" s="30">
        <v>7</v>
      </c>
      <c r="B53" s="7" t="str">
        <f t="shared" si="2"/>
        <v>Damenkittel weiß</v>
      </c>
      <c r="C53" s="61">
        <v>437</v>
      </c>
      <c r="D53" s="15"/>
      <c r="E53" s="8">
        <f t="shared" si="3"/>
        <v>0</v>
      </c>
    </row>
    <row r="54" spans="1:5" x14ac:dyDescent="0.15">
      <c r="A54" s="30">
        <v>8</v>
      </c>
      <c r="B54" s="7" t="str">
        <f t="shared" si="2"/>
        <v>Damenkleid weiß</v>
      </c>
      <c r="C54" s="61">
        <v>211</v>
      </c>
      <c r="D54" s="15"/>
      <c r="E54" s="8">
        <f t="shared" si="3"/>
        <v>0</v>
      </c>
    </row>
    <row r="55" spans="1:5" x14ac:dyDescent="0.15">
      <c r="A55" s="30">
        <v>9</v>
      </c>
      <c r="B55" s="7" t="str">
        <f t="shared" si="2"/>
        <v>Schlupfhose weiß</v>
      </c>
      <c r="C55" s="61">
        <v>13289</v>
      </c>
      <c r="D55" s="15"/>
      <c r="E55" s="8">
        <f t="shared" si="3"/>
        <v>0</v>
      </c>
    </row>
    <row r="56" spans="1:5" x14ac:dyDescent="0.15">
      <c r="A56" s="30">
        <v>10</v>
      </c>
      <c r="B56" s="7" t="str">
        <f t="shared" si="2"/>
        <v>Schlupfhose blau</v>
      </c>
      <c r="C56" s="61">
        <v>343</v>
      </c>
      <c r="D56" s="15"/>
      <c r="E56" s="8">
        <f t="shared" si="3"/>
        <v>0</v>
      </c>
    </row>
    <row r="57" spans="1:5" x14ac:dyDescent="0.15">
      <c r="A57" s="30">
        <v>11</v>
      </c>
      <c r="B57" s="7" t="str">
        <f t="shared" si="2"/>
        <v>Schlupfkasack weiß</v>
      </c>
      <c r="C57" s="61">
        <v>2746</v>
      </c>
      <c r="D57" s="15"/>
      <c r="E57" s="8">
        <f t="shared" si="3"/>
        <v>0</v>
      </c>
    </row>
    <row r="58" spans="1:5" x14ac:dyDescent="0.15">
      <c r="A58" s="30">
        <v>12</v>
      </c>
      <c r="B58" s="7" t="str">
        <f t="shared" si="2"/>
        <v>Schlupfkasack  WSS/BLAU/WSS MG</v>
      </c>
      <c r="C58" s="61">
        <v>173</v>
      </c>
      <c r="D58" s="15"/>
      <c r="E58" s="8">
        <f t="shared" si="3"/>
        <v>0</v>
      </c>
    </row>
    <row r="59" spans="1:5" x14ac:dyDescent="0.15">
      <c r="A59" s="30">
        <v>13</v>
      </c>
      <c r="B59" s="7" t="str">
        <f t="shared" si="2"/>
        <v>SchlupfkasackWSS/GRÜN/BLAU</v>
      </c>
      <c r="C59" s="61">
        <v>19</v>
      </c>
      <c r="D59" s="15"/>
      <c r="E59" s="8">
        <f t="shared" si="3"/>
        <v>0</v>
      </c>
    </row>
    <row r="60" spans="1:5" x14ac:dyDescent="0.15">
      <c r="A60" s="30">
        <v>14</v>
      </c>
      <c r="B60" s="7" t="str">
        <f t="shared" si="2"/>
        <v>Schlupfkasack HELLROT</v>
      </c>
      <c r="C60" s="61">
        <v>506</v>
      </c>
      <c r="D60" s="15"/>
      <c r="E60" s="8">
        <f t="shared" si="3"/>
        <v>0</v>
      </c>
    </row>
    <row r="61" spans="1:5" x14ac:dyDescent="0.15">
      <c r="A61" s="30">
        <v>15</v>
      </c>
      <c r="B61" s="7" t="str">
        <f t="shared" si="2"/>
        <v>Schlupfkasack HELLGRÜN</v>
      </c>
      <c r="C61" s="61">
        <v>8646</v>
      </c>
      <c r="D61" s="15"/>
      <c r="E61" s="8">
        <f t="shared" si="3"/>
        <v>0</v>
      </c>
    </row>
    <row r="62" spans="1:5" x14ac:dyDescent="0.15">
      <c r="A62" s="30">
        <v>16</v>
      </c>
      <c r="B62" s="7" t="str">
        <f t="shared" si="2"/>
        <v>Schlupfkasack GESTREIFT</v>
      </c>
      <c r="C62" s="61">
        <v>360</v>
      </c>
      <c r="D62" s="15"/>
      <c r="E62" s="8">
        <f t="shared" si="3"/>
        <v>0</v>
      </c>
    </row>
    <row r="63" spans="1:5" x14ac:dyDescent="0.15">
      <c r="A63" s="30">
        <v>17</v>
      </c>
      <c r="B63" s="7" t="str">
        <f t="shared" si="2"/>
        <v>Sweatshirt weiß</v>
      </c>
      <c r="C63" s="61">
        <v>12</v>
      </c>
      <c r="D63" s="15"/>
      <c r="E63" s="8">
        <f t="shared" si="3"/>
        <v>0</v>
      </c>
    </row>
    <row r="64" spans="1:5" x14ac:dyDescent="0.15">
      <c r="A64" s="30">
        <v>18</v>
      </c>
      <c r="B64" s="7" t="str">
        <f t="shared" si="2"/>
        <v>Sweatjacke weiß</v>
      </c>
      <c r="C64" s="61">
        <v>113</v>
      </c>
      <c r="D64" s="15"/>
      <c r="E64" s="8">
        <f t="shared" si="3"/>
        <v>0</v>
      </c>
    </row>
    <row r="65" spans="1:5" x14ac:dyDescent="0.15">
      <c r="A65" s="30">
        <v>19</v>
      </c>
      <c r="B65" s="7" t="str">
        <f t="shared" si="2"/>
        <v>Kochhose peptia</v>
      </c>
      <c r="C65" s="61">
        <v>1555</v>
      </c>
      <c r="D65" s="15"/>
      <c r="E65" s="8">
        <f t="shared" si="3"/>
        <v>0</v>
      </c>
    </row>
    <row r="66" spans="1:5" x14ac:dyDescent="0.15">
      <c r="A66" s="30">
        <v>20</v>
      </c>
      <c r="B66" s="7" t="str">
        <f t="shared" si="2"/>
        <v>Bundhose Worker blau</v>
      </c>
      <c r="C66" s="61">
        <v>145</v>
      </c>
      <c r="D66" s="15"/>
      <c r="E66" s="8">
        <f t="shared" si="3"/>
        <v>0</v>
      </c>
    </row>
    <row r="67" spans="1:5" x14ac:dyDescent="0.15">
      <c r="A67" s="30">
        <v>21</v>
      </c>
      <c r="B67" s="7" t="str">
        <f t="shared" si="2"/>
        <v>Latzhose Worker rot</v>
      </c>
      <c r="C67" s="61">
        <v>6</v>
      </c>
      <c r="D67" s="15"/>
      <c r="E67" s="8">
        <f t="shared" si="3"/>
        <v>0</v>
      </c>
    </row>
    <row r="68" spans="1:5" x14ac:dyDescent="0.15">
      <c r="A68" s="30">
        <v>22</v>
      </c>
      <c r="B68" s="7" t="str">
        <f t="shared" si="2"/>
        <v>Softshelljacke Winter schwarz rot</v>
      </c>
      <c r="C68" s="61">
        <v>2</v>
      </c>
      <c r="D68" s="15"/>
      <c r="E68" s="8">
        <f t="shared" si="3"/>
        <v>0</v>
      </c>
    </row>
    <row r="69" spans="1:5" x14ac:dyDescent="0.15">
      <c r="A69" s="30">
        <v>23</v>
      </c>
      <c r="B69" s="7" t="str">
        <f t="shared" si="2"/>
        <v>Bundjacke Worker rot</v>
      </c>
      <c r="C69" s="61">
        <v>2</v>
      </c>
      <c r="D69" s="15"/>
      <c r="E69" s="8">
        <f t="shared" si="3"/>
        <v>0</v>
      </c>
    </row>
    <row r="70" spans="1:5" x14ac:dyDescent="0.15">
      <c r="A70" s="30">
        <v>24</v>
      </c>
      <c r="B70" s="7" t="str">
        <f t="shared" si="2"/>
        <v>Latzhose Worker blau</v>
      </c>
      <c r="C70" s="61">
        <v>113</v>
      </c>
      <c r="D70" s="15"/>
      <c r="E70" s="8">
        <f t="shared" si="3"/>
        <v>0</v>
      </c>
    </row>
    <row r="71" spans="1:5" x14ac:dyDescent="0.15">
      <c r="A71" s="30">
        <v>25</v>
      </c>
      <c r="B71" s="7" t="str">
        <f t="shared" si="2"/>
        <v>Bundjacke Worker blau</v>
      </c>
      <c r="C71" s="61">
        <v>2</v>
      </c>
      <c r="D71" s="15"/>
      <c r="E71" s="8">
        <f t="shared" si="3"/>
        <v>0</v>
      </c>
    </row>
    <row r="72" spans="1:5" x14ac:dyDescent="0.15">
      <c r="A72" s="30">
        <v>26</v>
      </c>
      <c r="B72" s="7" t="str">
        <f t="shared" si="2"/>
        <v>Kasack GRÜN GESTR</v>
      </c>
      <c r="C72" s="61">
        <v>4</v>
      </c>
      <c r="D72" s="15"/>
      <c r="E72" s="8">
        <f t="shared" si="3"/>
        <v>0</v>
      </c>
    </row>
    <row r="73" spans="1:5" x14ac:dyDescent="0.15">
      <c r="A73" s="30">
        <v>27</v>
      </c>
      <c r="B73" s="7" t="str">
        <f t="shared" si="2"/>
        <v>Schlupfkasack BLAU GESTREIFT</v>
      </c>
      <c r="C73" s="61">
        <v>96</v>
      </c>
      <c r="D73" s="15"/>
      <c r="E73" s="8">
        <f t="shared" si="3"/>
        <v>0</v>
      </c>
    </row>
    <row r="74" spans="1:5" x14ac:dyDescent="0.15">
      <c r="A74" s="30">
        <v>28</v>
      </c>
      <c r="B74" s="7" t="str">
        <f t="shared" si="2"/>
        <v>Kochjacke</v>
      </c>
      <c r="C74" s="61">
        <v>2596</v>
      </c>
      <c r="D74" s="15"/>
      <c r="E74" s="8">
        <f t="shared" si="3"/>
        <v>0</v>
      </c>
    </row>
    <row r="75" spans="1:5" x14ac:dyDescent="0.15">
      <c r="A75" s="30">
        <v>29</v>
      </c>
      <c r="B75" s="7" t="str">
        <f t="shared" si="2"/>
        <v>Küchenkleid</v>
      </c>
      <c r="C75" s="61">
        <v>510</v>
      </c>
      <c r="D75" s="15"/>
      <c r="E75" s="8">
        <f t="shared" si="3"/>
        <v>0</v>
      </c>
    </row>
    <row r="76" spans="1:5" x14ac:dyDescent="0.15">
      <c r="A76" s="30">
        <v>30</v>
      </c>
      <c r="B76" s="7" t="str">
        <f t="shared" si="2"/>
        <v>Bistroschürze</v>
      </c>
      <c r="C76" s="61">
        <v>48</v>
      </c>
      <c r="D76" s="15"/>
      <c r="E76" s="8">
        <f t="shared" si="3"/>
        <v>0</v>
      </c>
    </row>
    <row r="77" spans="1:5" x14ac:dyDescent="0.15">
      <c r="A77" s="30">
        <v>31</v>
      </c>
      <c r="B77" s="7" t="str">
        <f t="shared" si="2"/>
        <v>Vorbinder dunkelblau</v>
      </c>
      <c r="C77" s="61">
        <v>27</v>
      </c>
      <c r="D77" s="15"/>
      <c r="E77" s="8">
        <f t="shared" si="3"/>
        <v>0</v>
      </c>
    </row>
    <row r="78" spans="1:5" x14ac:dyDescent="0.15">
      <c r="A78" s="30">
        <v>32</v>
      </c>
      <c r="B78" s="7" t="str">
        <f t="shared" si="2"/>
        <v>Poloshirt weiß Brusttasche</v>
      </c>
      <c r="C78" s="61">
        <v>1100</v>
      </c>
      <c r="D78" s="15"/>
      <c r="E78" s="8">
        <f t="shared" si="3"/>
        <v>0</v>
      </c>
    </row>
    <row r="79" spans="1:5" x14ac:dyDescent="0.15">
      <c r="A79" s="30">
        <v>33</v>
      </c>
      <c r="B79" s="7" t="str">
        <f t="shared" si="2"/>
        <v>Poloshirt hellblau Brusttasche</v>
      </c>
      <c r="C79" s="61">
        <v>1097</v>
      </c>
      <c r="D79" s="15"/>
      <c r="E79" s="8">
        <f t="shared" si="3"/>
        <v>0</v>
      </c>
    </row>
    <row r="80" spans="1:5" x14ac:dyDescent="0.15">
      <c r="A80" s="30">
        <v>34</v>
      </c>
      <c r="B80" s="7" t="str">
        <f t="shared" si="2"/>
        <v>Poloshirt gelb Brusttasche</v>
      </c>
      <c r="C80" s="61">
        <v>1039</v>
      </c>
      <c r="D80" s="15"/>
      <c r="E80" s="8">
        <f t="shared" si="3"/>
        <v>0</v>
      </c>
    </row>
    <row r="81" spans="1:5" x14ac:dyDescent="0.15">
      <c r="A81" s="30">
        <v>35</v>
      </c>
      <c r="B81" s="7" t="str">
        <f t="shared" si="2"/>
        <v>Poloshirt bordeaux Brusttasche</v>
      </c>
      <c r="C81" s="61">
        <v>69</v>
      </c>
      <c r="D81" s="15"/>
      <c r="E81" s="8">
        <f t="shared" si="3"/>
        <v>0</v>
      </c>
    </row>
    <row r="82" spans="1:5" x14ac:dyDescent="0.15">
      <c r="A82" s="30">
        <v>36</v>
      </c>
      <c r="B82" s="7" t="str">
        <f t="shared" si="2"/>
        <v>Arztmantel unisex</v>
      </c>
      <c r="C82" s="61">
        <v>1769</v>
      </c>
      <c r="D82" s="15"/>
      <c r="E82" s="8">
        <f t="shared" si="3"/>
        <v>0</v>
      </c>
    </row>
    <row r="83" spans="1:5" x14ac:dyDescent="0.15">
      <c r="A83" s="30">
        <v>37</v>
      </c>
      <c r="B83" s="7" t="str">
        <f t="shared" si="2"/>
        <v>Hemd Langarm</v>
      </c>
      <c r="C83" s="61">
        <v>57</v>
      </c>
      <c r="D83" s="15"/>
      <c r="E83" s="8">
        <f t="shared" si="3"/>
        <v>0</v>
      </c>
    </row>
    <row r="84" spans="1:5" x14ac:dyDescent="0.15">
      <c r="A84" s="31">
        <v>38</v>
      </c>
      <c r="B84" s="17" t="s">
        <v>50</v>
      </c>
      <c r="C84" s="68">
        <v>523</v>
      </c>
      <c r="D84" s="16"/>
      <c r="E84" s="12">
        <f t="shared" si="3"/>
        <v>0</v>
      </c>
    </row>
    <row r="85" spans="1:5" s="9" customFormat="1" x14ac:dyDescent="0.15">
      <c r="A85" s="1"/>
      <c r="B85" s="1"/>
      <c r="E85" s="11">
        <f>SUM(E47:E84)</f>
        <v>0</v>
      </c>
    </row>
    <row r="86" spans="1:5" s="9" customFormat="1" x14ac:dyDescent="0.15">
      <c r="A86" s="1"/>
      <c r="B86" s="1"/>
      <c r="E86" s="11"/>
    </row>
    <row r="87" spans="1:5" s="9" customFormat="1" x14ac:dyDescent="0.15">
      <c r="A87" s="1"/>
      <c r="B87" s="1"/>
      <c r="E87" s="11"/>
    </row>
    <row r="88" spans="1:5" s="9" customFormat="1" x14ac:dyDescent="0.15">
      <c r="A88" s="1"/>
      <c r="B88" s="1"/>
      <c r="E88" s="11"/>
    </row>
    <row r="89" spans="1:5" s="9" customFormat="1" ht="33" customHeight="1" x14ac:dyDescent="0.15">
      <c r="A89" s="131" t="s">
        <v>22</v>
      </c>
      <c r="B89" s="132"/>
      <c r="C89" s="132"/>
      <c r="D89" s="132"/>
      <c r="E89" s="133"/>
    </row>
    <row r="90" spans="1:5" s="9" customFormat="1" ht="28" x14ac:dyDescent="0.15">
      <c r="A90" s="63" t="s">
        <v>0</v>
      </c>
      <c r="B90" s="100" t="s">
        <v>48</v>
      </c>
      <c r="C90" s="65" t="s">
        <v>23</v>
      </c>
      <c r="D90" s="69" t="s">
        <v>11</v>
      </c>
      <c r="E90" s="69" t="s">
        <v>4</v>
      </c>
    </row>
    <row r="91" spans="1:5" s="9" customFormat="1" x14ac:dyDescent="0.15">
      <c r="A91" s="56">
        <v>1</v>
      </c>
      <c r="B91" s="38" t="s">
        <v>171</v>
      </c>
      <c r="C91" s="79">
        <v>1139</v>
      </c>
      <c r="D91" s="14"/>
      <c r="E91" s="6">
        <f>C91*D91*52</f>
        <v>0</v>
      </c>
    </row>
    <row r="92" spans="1:5" s="9" customFormat="1" x14ac:dyDescent="0.15">
      <c r="A92" s="30">
        <v>2</v>
      </c>
      <c r="B92" s="1" t="s">
        <v>172</v>
      </c>
      <c r="C92" s="28">
        <v>3856</v>
      </c>
      <c r="D92" s="15"/>
      <c r="E92" s="8">
        <f t="shared" ref="E92:E94" si="4">C92*D92*52</f>
        <v>0</v>
      </c>
    </row>
    <row r="93" spans="1:5" s="9" customFormat="1" x14ac:dyDescent="0.15">
      <c r="A93" s="30">
        <v>3</v>
      </c>
      <c r="B93" s="1" t="s">
        <v>173</v>
      </c>
      <c r="C93" s="28">
        <v>1212</v>
      </c>
      <c r="D93" s="15"/>
      <c r="E93" s="8">
        <f t="shared" si="4"/>
        <v>0</v>
      </c>
    </row>
    <row r="94" spans="1:5" s="9" customFormat="1" x14ac:dyDescent="0.15">
      <c r="A94" s="31">
        <v>4</v>
      </c>
      <c r="B94" s="104" t="s">
        <v>174</v>
      </c>
      <c r="C94" s="105">
        <v>3631</v>
      </c>
      <c r="D94" s="16"/>
      <c r="E94" s="12">
        <f t="shared" si="4"/>
        <v>0</v>
      </c>
    </row>
    <row r="95" spans="1:5" s="9" customFormat="1" x14ac:dyDescent="0.15">
      <c r="A95" s="1"/>
      <c r="B95" s="1"/>
      <c r="E95" s="11">
        <f>SUM(E91:E94)</f>
        <v>0</v>
      </c>
    </row>
    <row r="96" spans="1:5" s="9" customFormat="1" x14ac:dyDescent="0.15">
      <c r="A96" s="1"/>
      <c r="B96" s="1"/>
      <c r="E96" s="11"/>
    </row>
    <row r="97" spans="1:5" s="9" customFormat="1" ht="14" x14ac:dyDescent="0.15">
      <c r="A97" s="134" t="s">
        <v>14</v>
      </c>
      <c r="B97" s="135"/>
      <c r="C97" s="135"/>
      <c r="D97" s="135"/>
      <c r="E97" s="136"/>
    </row>
    <row r="98" spans="1:5" s="9" customFormat="1" ht="28" x14ac:dyDescent="0.15">
      <c r="A98" s="22" t="s">
        <v>0</v>
      </c>
      <c r="B98" s="20" t="s">
        <v>49</v>
      </c>
      <c r="C98" s="62" t="s">
        <v>10</v>
      </c>
      <c r="D98" s="20" t="s">
        <v>11</v>
      </c>
      <c r="E98" s="20" t="s">
        <v>4</v>
      </c>
    </row>
    <row r="99" spans="1:5" s="9" customFormat="1" x14ac:dyDescent="0.15">
      <c r="A99" s="56">
        <v>1</v>
      </c>
      <c r="B99" s="4" t="str">
        <f>B91</f>
        <v>Schlupfkasack marine Ärzte</v>
      </c>
      <c r="C99" s="66">
        <v>11845</v>
      </c>
      <c r="D99" s="14"/>
      <c r="E99" s="6">
        <f>C99*D99</f>
        <v>0</v>
      </c>
    </row>
    <row r="100" spans="1:5" s="9" customFormat="1" x14ac:dyDescent="0.15">
      <c r="A100" s="30">
        <v>2</v>
      </c>
      <c r="B100" s="7" t="str">
        <f>B92</f>
        <v>Schlupfkasack petrol</v>
      </c>
      <c r="C100" s="61">
        <v>62666</v>
      </c>
      <c r="D100" s="15"/>
      <c r="E100" s="8">
        <f t="shared" ref="E100:E102" si="5">C100*D100</f>
        <v>0</v>
      </c>
    </row>
    <row r="101" spans="1:5" s="9" customFormat="1" x14ac:dyDescent="0.15">
      <c r="A101" s="30">
        <v>3</v>
      </c>
      <c r="B101" s="7" t="str">
        <f>B93</f>
        <v>Schlupfhose weiß Ärzte</v>
      </c>
      <c r="C101" s="61">
        <v>12605</v>
      </c>
      <c r="D101" s="15"/>
      <c r="E101" s="8">
        <f t="shared" si="5"/>
        <v>0</v>
      </c>
    </row>
    <row r="102" spans="1:5" s="9" customFormat="1" x14ac:dyDescent="0.15">
      <c r="A102" s="31">
        <v>4</v>
      </c>
      <c r="B102" s="17" t="str">
        <f>B94</f>
        <v>Schlupfhose petrol</v>
      </c>
      <c r="C102" s="68">
        <v>59586</v>
      </c>
      <c r="D102" s="16"/>
      <c r="E102" s="12">
        <f t="shared" si="5"/>
        <v>0</v>
      </c>
    </row>
    <row r="103" spans="1:5" s="9" customFormat="1" x14ac:dyDescent="0.15">
      <c r="A103" s="1"/>
      <c r="B103" s="1"/>
      <c r="E103" s="11">
        <f>SUM(E99:E102)</f>
        <v>0</v>
      </c>
    </row>
    <row r="104" spans="1:5" s="9" customFormat="1" x14ac:dyDescent="0.15">
      <c r="A104" s="1"/>
      <c r="B104" s="1"/>
      <c r="E104" s="11"/>
    </row>
    <row r="105" spans="1:5" s="9" customFormat="1" x14ac:dyDescent="0.15">
      <c r="A105" s="1"/>
      <c r="B105" s="1"/>
      <c r="E105" s="11"/>
    </row>
    <row r="107" spans="1:5" ht="28" x14ac:dyDescent="0.15">
      <c r="B107" s="74"/>
      <c r="C107" s="76" t="s">
        <v>26</v>
      </c>
      <c r="D107" s="99" t="s">
        <v>27</v>
      </c>
      <c r="E107" s="77" t="s">
        <v>28</v>
      </c>
    </row>
    <row r="108" spans="1:5" x14ac:dyDescent="0.15">
      <c r="B108" s="75" t="s">
        <v>34</v>
      </c>
      <c r="C108" s="68">
        <v>12</v>
      </c>
      <c r="D108" s="16"/>
      <c r="E108" s="12">
        <f>C108*D108</f>
        <v>0</v>
      </c>
    </row>
    <row r="110" spans="1:5" ht="42" x14ac:dyDescent="0.15">
      <c r="B110" s="74"/>
      <c r="C110" s="76" t="s">
        <v>43</v>
      </c>
      <c r="D110" s="99" t="s">
        <v>167</v>
      </c>
      <c r="E110" s="77" t="s">
        <v>28</v>
      </c>
    </row>
    <row r="111" spans="1:5" x14ac:dyDescent="0.15">
      <c r="B111" s="75" t="s">
        <v>166</v>
      </c>
      <c r="C111" s="68">
        <v>20</v>
      </c>
      <c r="D111" s="16"/>
      <c r="E111" s="12">
        <f>C111*D111*12</f>
        <v>0</v>
      </c>
    </row>
  </sheetData>
  <sheetProtection algorithmName="SHA-512" hashValue="wIeCdAGidS/ks0qjBh0mscWGN74xOtskcP+IqSqwFsXQVWJhyiObuKaGSZo29YHA+XJ+QHeeZC4Qbm7OVs6rlg==" saltValue="HewCyemfEqKaotLc0ms8yw==" spinCount="100000" sheet="1" objects="1" scenarios="1"/>
  <mergeCells count="5">
    <mergeCell ref="C1:E1"/>
    <mergeCell ref="A3:E3"/>
    <mergeCell ref="A45:E45"/>
    <mergeCell ref="A89:E89"/>
    <mergeCell ref="A97:E97"/>
  </mergeCells>
  <pageMargins left="0.75" right="0.75" top="1" bottom="1" header="0.5" footer="0.5"/>
  <pageSetup paperSize="9" scale="92" fitToHeight="0" orientation="portrait" horizontalDpi="4294967292" verticalDpi="4294967292" r:id="rId1"/>
  <headerFooter>
    <oddHeader>&amp;L&amp;"Arial,Standard"&amp;10Textile Vollversorgung
ADL-01-2025&amp;C&amp;"Arial,Standard"&amp;10Klinikum Magdeburg&amp;R&amp;"Arial,Standard"&amp;10Miet-Berufskleidung</oddHeader>
    <oddFooter>&amp;L&amp;"Arial,Standard"&amp;10Stand: 23.07.2025&amp;C&amp;"Arial,Standard"&amp;10Leistungsverzeichnis&amp;R&amp;"Arial,Standard"&amp;10Seite &amp;P von &amp;N</oddFooter>
  </headerFooter>
  <rowBreaks count="2" manualBreakCount="2">
    <brk id="43" max="16383" man="1"/>
    <brk id="8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11E0A-3BDC-CC4D-B22C-3B29550E8C9B}">
  <sheetPr>
    <pageSetUpPr fitToPage="1"/>
  </sheetPr>
  <dimension ref="A1:E25"/>
  <sheetViews>
    <sheetView view="pageLayout" zoomScale="110" zoomScaleNormal="100" zoomScalePageLayoutView="110" workbookViewId="0">
      <selection activeCell="B21" sqref="B21"/>
    </sheetView>
  </sheetViews>
  <sheetFormatPr baseColWidth="10" defaultColWidth="10.83203125" defaultRowHeight="13" x14ac:dyDescent="0.15"/>
  <cols>
    <col min="1" max="1" width="5.6640625" style="1" customWidth="1"/>
    <col min="2" max="2" width="31.5" style="1" customWidth="1"/>
    <col min="3" max="3" width="13" style="9" customWidth="1"/>
    <col min="4" max="4" width="13.6640625" style="9" customWidth="1"/>
    <col min="5" max="5" width="15" style="9" customWidth="1"/>
    <col min="6" max="16384" width="10.83203125" style="1"/>
  </cols>
  <sheetData>
    <row r="1" spans="1:5" ht="20" customHeight="1" x14ac:dyDescent="0.15">
      <c r="B1" s="36" t="s">
        <v>6</v>
      </c>
      <c r="C1" s="137">
        <f>Zusammenfassung!B3</f>
        <v>0</v>
      </c>
      <c r="D1" s="137"/>
      <c r="E1" s="137"/>
    </row>
    <row r="2" spans="1:5" ht="14" customHeight="1" x14ac:dyDescent="0.15">
      <c r="C2" s="2"/>
      <c r="D2" s="2"/>
      <c r="E2" s="2"/>
    </row>
    <row r="3" spans="1:5" ht="36" customHeight="1" x14ac:dyDescent="0.15">
      <c r="A3" s="131" t="s">
        <v>22</v>
      </c>
      <c r="B3" s="132"/>
      <c r="C3" s="132"/>
      <c r="D3" s="132"/>
      <c r="E3" s="133"/>
    </row>
    <row r="4" spans="1:5" ht="28" x14ac:dyDescent="0.15">
      <c r="A4" s="63" t="s">
        <v>0</v>
      </c>
      <c r="B4" s="81" t="s">
        <v>24</v>
      </c>
      <c r="C4" s="82" t="s">
        <v>23</v>
      </c>
      <c r="D4" s="69" t="s">
        <v>11</v>
      </c>
      <c r="E4" s="69" t="s">
        <v>4</v>
      </c>
    </row>
    <row r="5" spans="1:5" x14ac:dyDescent="0.15">
      <c r="A5" s="56">
        <v>1</v>
      </c>
      <c r="B5" s="4" t="s">
        <v>130</v>
      </c>
      <c r="C5" s="79">
        <v>350</v>
      </c>
      <c r="D5" s="14"/>
      <c r="E5" s="6">
        <f>C5*D5*52</f>
        <v>0</v>
      </c>
    </row>
    <row r="6" spans="1:5" x14ac:dyDescent="0.15">
      <c r="A6" s="30">
        <v>2</v>
      </c>
      <c r="B6" s="13" t="s">
        <v>156</v>
      </c>
      <c r="C6" s="80">
        <v>299</v>
      </c>
      <c r="D6" s="15"/>
      <c r="E6" s="8">
        <f t="shared" ref="E6:E9" si="0">C6*D6*52</f>
        <v>0</v>
      </c>
    </row>
    <row r="7" spans="1:5" x14ac:dyDescent="0.15">
      <c r="A7" s="30">
        <v>3</v>
      </c>
      <c r="B7" s="13" t="s">
        <v>142</v>
      </c>
      <c r="C7" s="80">
        <v>13</v>
      </c>
      <c r="D7" s="15"/>
      <c r="E7" s="8">
        <f t="shared" si="0"/>
        <v>0</v>
      </c>
    </row>
    <row r="8" spans="1:5" x14ac:dyDescent="0.15">
      <c r="A8" s="30">
        <v>4</v>
      </c>
      <c r="B8" s="13" t="s">
        <v>157</v>
      </c>
      <c r="C8" s="80">
        <v>24</v>
      </c>
      <c r="D8" s="15"/>
      <c r="E8" s="8">
        <f t="shared" si="0"/>
        <v>0</v>
      </c>
    </row>
    <row r="9" spans="1:5" x14ac:dyDescent="0.15">
      <c r="A9" s="30">
        <v>5</v>
      </c>
      <c r="B9" s="13" t="s">
        <v>158</v>
      </c>
      <c r="C9" s="80">
        <v>5</v>
      </c>
      <c r="D9" s="15"/>
      <c r="E9" s="8">
        <f t="shared" si="0"/>
        <v>0</v>
      </c>
    </row>
    <row r="10" spans="1:5" ht="14" x14ac:dyDescent="0.15">
      <c r="A10" s="30">
        <v>6</v>
      </c>
      <c r="B10" s="60" t="s">
        <v>159</v>
      </c>
      <c r="C10" s="10">
        <v>16</v>
      </c>
      <c r="D10" s="15"/>
      <c r="E10" s="8">
        <f t="shared" ref="E10:E12" si="1">C10*D10*52</f>
        <v>0</v>
      </c>
    </row>
    <row r="11" spans="1:5" x14ac:dyDescent="0.15">
      <c r="A11" s="30">
        <v>7</v>
      </c>
      <c r="B11" s="13" t="s">
        <v>160</v>
      </c>
      <c r="C11" s="10">
        <v>110</v>
      </c>
      <c r="D11" s="15"/>
      <c r="E11" s="8">
        <f t="shared" si="1"/>
        <v>0</v>
      </c>
    </row>
    <row r="12" spans="1:5" x14ac:dyDescent="0.15">
      <c r="A12" s="31">
        <v>8</v>
      </c>
      <c r="B12" s="64" t="s">
        <v>161</v>
      </c>
      <c r="C12" s="18">
        <v>18</v>
      </c>
      <c r="D12" s="16"/>
      <c r="E12" s="12">
        <f t="shared" si="1"/>
        <v>0</v>
      </c>
    </row>
    <row r="13" spans="1:5" x14ac:dyDescent="0.15">
      <c r="C13" s="1"/>
      <c r="D13" s="1"/>
      <c r="E13" s="11">
        <f>SUM(E5:E12)</f>
        <v>0</v>
      </c>
    </row>
    <row r="15" spans="1:5" ht="35" customHeight="1" x14ac:dyDescent="0.15">
      <c r="A15" s="134" t="s">
        <v>14</v>
      </c>
      <c r="B15" s="135"/>
      <c r="C15" s="135"/>
      <c r="D15" s="135"/>
      <c r="E15" s="136"/>
    </row>
    <row r="16" spans="1:5" ht="28" x14ac:dyDescent="0.15">
      <c r="A16" s="22" t="s">
        <v>0</v>
      </c>
      <c r="B16" s="20" t="s">
        <v>9</v>
      </c>
      <c r="C16" s="62" t="s">
        <v>10</v>
      </c>
      <c r="D16" s="20" t="s">
        <v>11</v>
      </c>
      <c r="E16" s="20" t="s">
        <v>4</v>
      </c>
    </row>
    <row r="17" spans="1:5" x14ac:dyDescent="0.15">
      <c r="A17" s="56">
        <v>1</v>
      </c>
      <c r="B17" s="4" t="str">
        <f t="shared" ref="B17:B24" si="2">B5</f>
        <v>Schlupfhose blau</v>
      </c>
      <c r="C17" s="66">
        <v>5576</v>
      </c>
      <c r="D17" s="14"/>
      <c r="E17" s="6">
        <f>C17*D17</f>
        <v>0</v>
      </c>
    </row>
    <row r="18" spans="1:5" x14ac:dyDescent="0.15">
      <c r="A18" s="30">
        <v>2</v>
      </c>
      <c r="B18" s="7" t="str">
        <f t="shared" si="2"/>
        <v>Schlupfkasack GELB/ORA</v>
      </c>
      <c r="C18" s="61">
        <v>4132</v>
      </c>
      <c r="D18" s="15"/>
      <c r="E18" s="8">
        <f t="shared" ref="E18:E22" si="3">C18*D18</f>
        <v>0</v>
      </c>
    </row>
    <row r="19" spans="1:5" x14ac:dyDescent="0.15">
      <c r="A19" s="30">
        <v>3</v>
      </c>
      <c r="B19" s="7" t="str">
        <f t="shared" si="2"/>
        <v>Latzhose Worker blau</v>
      </c>
      <c r="C19" s="61">
        <v>76</v>
      </c>
      <c r="D19" s="15"/>
      <c r="E19" s="8">
        <f t="shared" si="3"/>
        <v>0</v>
      </c>
    </row>
    <row r="20" spans="1:5" x14ac:dyDescent="0.15">
      <c r="A20" s="30">
        <v>4</v>
      </c>
      <c r="B20" s="7" t="str">
        <f t="shared" si="2"/>
        <v>Poloshirt gelb mit Brusttasche</v>
      </c>
      <c r="C20" s="61">
        <v>420</v>
      </c>
      <c r="D20" s="15"/>
      <c r="E20" s="8">
        <f t="shared" si="3"/>
        <v>0</v>
      </c>
    </row>
    <row r="21" spans="1:5" x14ac:dyDescent="0.15">
      <c r="A21" s="30">
        <v>5</v>
      </c>
      <c r="B21" s="7" t="str">
        <f t="shared" si="2"/>
        <v>Damen-Kasack WSS/ORA/BORDX</v>
      </c>
      <c r="C21" s="61">
        <v>56</v>
      </c>
      <c r="D21" s="15"/>
      <c r="E21" s="8">
        <f t="shared" si="3"/>
        <v>0</v>
      </c>
    </row>
    <row r="22" spans="1:5" ht="13" customHeight="1" x14ac:dyDescent="0.15">
      <c r="A22" s="30">
        <v>6</v>
      </c>
      <c r="B22" s="83" t="str">
        <f t="shared" si="2"/>
        <v>Poloshirt marine mit Brusttasche</v>
      </c>
      <c r="C22" s="61">
        <v>142</v>
      </c>
      <c r="D22" s="15"/>
      <c r="E22" s="8">
        <f t="shared" si="3"/>
        <v>0</v>
      </c>
    </row>
    <row r="23" spans="1:5" x14ac:dyDescent="0.15">
      <c r="A23" s="30">
        <v>7</v>
      </c>
      <c r="B23" s="7" t="str">
        <f t="shared" si="2"/>
        <v>Damen-Kasack ORA/WSS</v>
      </c>
      <c r="C23" s="61">
        <v>2582</v>
      </c>
      <c r="D23" s="15"/>
      <c r="E23" s="8">
        <f t="shared" ref="E23:E24" si="4">C23*D23</f>
        <v>0</v>
      </c>
    </row>
    <row r="24" spans="1:5" x14ac:dyDescent="0.15">
      <c r="A24" s="31">
        <v>8</v>
      </c>
      <c r="B24" s="17" t="str">
        <f t="shared" si="2"/>
        <v>Herren-Kasack ORA/WSS</v>
      </c>
      <c r="C24" s="68">
        <v>526</v>
      </c>
      <c r="D24" s="16"/>
      <c r="E24" s="12">
        <f t="shared" si="4"/>
        <v>0</v>
      </c>
    </row>
    <row r="25" spans="1:5" x14ac:dyDescent="0.15">
      <c r="E25" s="11">
        <f>SUM(E17:E24)</f>
        <v>0</v>
      </c>
    </row>
  </sheetData>
  <sheetProtection algorithmName="SHA-512" hashValue="EY8XsdXYXyTX+27MQdVKUSsKWbtyjNQIiGzPUCtdRBbI8kdSnqzyztPAfQwP136HtsUbmgm8HL0/ctaepxPpSA==" saltValue="nQ3dXJTfnT6UrLL90aig8A==" spinCount="100000" sheet="1" objects="1" scenarios="1"/>
  <mergeCells count="3">
    <mergeCell ref="A3:E3"/>
    <mergeCell ref="A15:E15"/>
    <mergeCell ref="C1:E1"/>
  </mergeCells>
  <pageMargins left="0.75" right="0.75" top="1" bottom="1" header="0.5" footer="0.5"/>
  <pageSetup paperSize="9" orientation="portrait" horizontalDpi="4294967292" verticalDpi="4294967292" r:id="rId1"/>
  <headerFooter>
    <oddHeader>&amp;L&amp;"Arial,Standard"&amp;10Textile Vollversorgung
ADL-01-2025&amp;C&amp;"Arial,Standard"&amp;10Klinikum Magdeburg&amp;R&amp;"Arial,Standard"&amp;10Miet-Berufskleidung
Servicegesellschaft</oddHeader>
    <oddFooter>&amp;L&amp;"Arial,Standard"&amp;10Stand: 23.07.2025&amp;R&amp;"Arial,Standard"&amp;10Seite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2516-80D9-A040-B534-69407F98D649}">
  <sheetPr>
    <pageSetUpPr fitToPage="1"/>
  </sheetPr>
  <dimension ref="A1:E31"/>
  <sheetViews>
    <sheetView view="pageLayout" zoomScale="120" zoomScaleNormal="100" zoomScalePageLayoutView="120" workbookViewId="0">
      <selection activeCell="D35" sqref="D35"/>
    </sheetView>
  </sheetViews>
  <sheetFormatPr baseColWidth="10" defaultColWidth="10.83203125" defaultRowHeight="13" x14ac:dyDescent="0.15"/>
  <cols>
    <col min="1" max="1" width="5.6640625" style="1" customWidth="1"/>
    <col min="2" max="2" width="33" style="1" customWidth="1"/>
    <col min="3" max="3" width="13" style="9" customWidth="1"/>
    <col min="4" max="4" width="13.6640625" style="9" customWidth="1"/>
    <col min="5" max="5" width="15" style="9" customWidth="1"/>
    <col min="6" max="16384" width="10.83203125" style="1"/>
  </cols>
  <sheetData>
    <row r="1" spans="1:5" ht="20" customHeight="1" x14ac:dyDescent="0.15">
      <c r="B1" s="36" t="s">
        <v>6</v>
      </c>
      <c r="C1" s="137">
        <f>Zusammenfassung!B3</f>
        <v>0</v>
      </c>
      <c r="D1" s="137"/>
      <c r="E1" s="137"/>
    </row>
    <row r="2" spans="1:5" ht="14" customHeight="1" x14ac:dyDescent="0.15">
      <c r="C2" s="2"/>
      <c r="D2" s="2"/>
      <c r="E2" s="2"/>
    </row>
    <row r="3" spans="1:5" ht="36" customHeight="1" x14ac:dyDescent="0.15">
      <c r="A3" s="131" t="s">
        <v>22</v>
      </c>
      <c r="B3" s="132"/>
      <c r="C3" s="132"/>
      <c r="D3" s="132"/>
      <c r="E3" s="133"/>
    </row>
    <row r="4" spans="1:5" ht="28" x14ac:dyDescent="0.15">
      <c r="A4" s="63" t="s">
        <v>0</v>
      </c>
      <c r="B4" s="81" t="s">
        <v>24</v>
      </c>
      <c r="C4" s="82" t="s">
        <v>23</v>
      </c>
      <c r="D4" s="69" t="s">
        <v>11</v>
      </c>
      <c r="E4" s="69" t="s">
        <v>4</v>
      </c>
    </row>
    <row r="5" spans="1:5" ht="13" customHeight="1" x14ac:dyDescent="0.15">
      <c r="A5" s="56">
        <v>1</v>
      </c>
      <c r="B5" s="109" t="s">
        <v>162</v>
      </c>
      <c r="C5" s="79">
        <v>21</v>
      </c>
      <c r="D5" s="14"/>
      <c r="E5" s="6">
        <f>C5*D5*52</f>
        <v>0</v>
      </c>
    </row>
    <row r="6" spans="1:5" ht="13" customHeight="1" x14ac:dyDescent="0.15">
      <c r="A6" s="30">
        <v>2</v>
      </c>
      <c r="B6" s="110" t="s">
        <v>129</v>
      </c>
      <c r="C6" s="80">
        <v>43</v>
      </c>
      <c r="D6" s="15"/>
      <c r="E6" s="8">
        <f t="shared" ref="E6:E8" si="0">C6*D6*52</f>
        <v>0</v>
      </c>
    </row>
    <row r="7" spans="1:5" ht="13" customHeight="1" x14ac:dyDescent="0.15">
      <c r="A7" s="30">
        <v>3</v>
      </c>
      <c r="B7" s="110" t="s">
        <v>163</v>
      </c>
      <c r="C7" s="80">
        <v>53</v>
      </c>
      <c r="D7" s="15"/>
      <c r="E7" s="8">
        <f t="shared" si="0"/>
        <v>0</v>
      </c>
    </row>
    <row r="8" spans="1:5" ht="13" customHeight="1" x14ac:dyDescent="0.15">
      <c r="A8" s="31">
        <v>4</v>
      </c>
      <c r="B8" s="111" t="s">
        <v>59</v>
      </c>
      <c r="C8" s="108">
        <v>3</v>
      </c>
      <c r="D8" s="16"/>
      <c r="E8" s="12">
        <f t="shared" si="0"/>
        <v>0</v>
      </c>
    </row>
    <row r="9" spans="1:5" x14ac:dyDescent="0.15">
      <c r="C9" s="1"/>
      <c r="D9" s="1"/>
      <c r="E9" s="11">
        <f>SUM(E5:E8)</f>
        <v>0</v>
      </c>
    </row>
    <row r="11" spans="1:5" ht="35" customHeight="1" x14ac:dyDescent="0.15">
      <c r="A11" s="138" t="s">
        <v>14</v>
      </c>
      <c r="B11" s="139"/>
      <c r="C11" s="139"/>
      <c r="D11" s="139"/>
      <c r="E11" s="140"/>
    </row>
    <row r="12" spans="1:5" ht="28" x14ac:dyDescent="0.15">
      <c r="A12" s="22" t="s">
        <v>0</v>
      </c>
      <c r="B12" s="20" t="s">
        <v>9</v>
      </c>
      <c r="C12" s="62" t="s">
        <v>10</v>
      </c>
      <c r="D12" s="20" t="s">
        <v>11</v>
      </c>
      <c r="E12" s="20" t="s">
        <v>4</v>
      </c>
    </row>
    <row r="13" spans="1:5" x14ac:dyDescent="0.15">
      <c r="A13" s="56">
        <v>1</v>
      </c>
      <c r="B13" s="4" t="str">
        <f>B5</f>
        <v>Damenkittel - / mantel weiß</v>
      </c>
      <c r="C13" s="66">
        <v>52</v>
      </c>
      <c r="D13" s="14"/>
      <c r="E13" s="6">
        <f>C13*D13</f>
        <v>0</v>
      </c>
    </row>
    <row r="14" spans="1:5" x14ac:dyDescent="0.15">
      <c r="A14" s="30">
        <v>2</v>
      </c>
      <c r="B14" s="7" t="str">
        <f>B6</f>
        <v>Schlupfhose weiß</v>
      </c>
      <c r="C14" s="61">
        <v>50</v>
      </c>
      <c r="D14" s="15"/>
      <c r="E14" s="8">
        <f t="shared" ref="E14:E16" si="1">C14*D14</f>
        <v>0</v>
      </c>
    </row>
    <row r="15" spans="1:5" x14ac:dyDescent="0.15">
      <c r="A15" s="30">
        <v>3</v>
      </c>
      <c r="B15" s="7" t="str">
        <f>B7</f>
        <v>Poloshirt weiß mit Brusttasche</v>
      </c>
      <c r="C15" s="61">
        <v>126</v>
      </c>
      <c r="D15" s="15"/>
      <c r="E15" s="8">
        <f t="shared" si="1"/>
        <v>0</v>
      </c>
    </row>
    <row r="16" spans="1:5" x14ac:dyDescent="0.15">
      <c r="A16" s="31">
        <v>4</v>
      </c>
      <c r="B16" s="17" t="str">
        <f>B8</f>
        <v>Herren-Mantel</v>
      </c>
      <c r="C16" s="68">
        <v>12</v>
      </c>
      <c r="D16" s="16"/>
      <c r="E16" s="12">
        <f t="shared" si="1"/>
        <v>0</v>
      </c>
    </row>
    <row r="17" spans="1:5" x14ac:dyDescent="0.15">
      <c r="E17" s="11">
        <f>SUM(E13:E16)</f>
        <v>0</v>
      </c>
    </row>
    <row r="21" spans="1:5" ht="28" x14ac:dyDescent="0.15">
      <c r="A21" s="22" t="s">
        <v>0</v>
      </c>
      <c r="B21" s="20" t="s">
        <v>52</v>
      </c>
      <c r="C21" s="62" t="s">
        <v>10</v>
      </c>
      <c r="D21" s="20" t="s">
        <v>176</v>
      </c>
      <c r="E21" s="20" t="s">
        <v>4</v>
      </c>
    </row>
    <row r="22" spans="1:5" x14ac:dyDescent="0.15">
      <c r="A22" s="56">
        <v>1</v>
      </c>
      <c r="B22" s="110" t="s">
        <v>164</v>
      </c>
      <c r="C22" s="66">
        <v>20</v>
      </c>
      <c r="D22" s="14"/>
      <c r="E22" s="6">
        <f>C22*D22</f>
        <v>0</v>
      </c>
    </row>
    <row r="23" spans="1:5" x14ac:dyDescent="0.15">
      <c r="A23" s="85">
        <v>2</v>
      </c>
      <c r="B23" s="110" t="s">
        <v>165</v>
      </c>
      <c r="C23" s="103">
        <v>120</v>
      </c>
      <c r="D23" s="15"/>
      <c r="E23" s="8">
        <f t="shared" ref="E23:E27" si="2">C23*D23</f>
        <v>0</v>
      </c>
    </row>
    <row r="24" spans="1:5" x14ac:dyDescent="0.15">
      <c r="A24" s="85">
        <v>3</v>
      </c>
      <c r="B24" s="110" t="s">
        <v>76</v>
      </c>
      <c r="C24" s="103">
        <v>20</v>
      </c>
      <c r="D24" s="15"/>
      <c r="E24" s="8">
        <f t="shared" si="2"/>
        <v>0</v>
      </c>
    </row>
    <row r="25" spans="1:5" x14ac:dyDescent="0.15">
      <c r="A25" s="85">
        <v>4</v>
      </c>
      <c r="B25" s="110" t="s">
        <v>80</v>
      </c>
      <c r="C25" s="103">
        <v>200</v>
      </c>
      <c r="D25" s="15"/>
      <c r="E25" s="8">
        <f t="shared" si="2"/>
        <v>0</v>
      </c>
    </row>
    <row r="26" spans="1:5" x14ac:dyDescent="0.15">
      <c r="A26" s="85">
        <v>5</v>
      </c>
      <c r="B26" s="102" t="s">
        <v>58</v>
      </c>
      <c r="C26" s="103">
        <v>80</v>
      </c>
      <c r="D26" s="15"/>
      <c r="E26" s="8">
        <f t="shared" si="2"/>
        <v>0</v>
      </c>
    </row>
    <row r="27" spans="1:5" x14ac:dyDescent="0.15">
      <c r="A27" s="85">
        <v>6</v>
      </c>
      <c r="B27" s="102" t="s">
        <v>53</v>
      </c>
      <c r="C27" s="103">
        <v>80</v>
      </c>
      <c r="D27" s="15"/>
      <c r="E27" s="8">
        <f t="shared" si="2"/>
        <v>0</v>
      </c>
    </row>
    <row r="28" spans="1:5" x14ac:dyDescent="0.15">
      <c r="A28" s="30">
        <v>7</v>
      </c>
      <c r="B28" s="7" t="s">
        <v>54</v>
      </c>
      <c r="C28" s="61">
        <v>80</v>
      </c>
      <c r="D28" s="15"/>
      <c r="E28" s="8">
        <f t="shared" ref="E28:E30" si="3">C28*D28</f>
        <v>0</v>
      </c>
    </row>
    <row r="29" spans="1:5" x14ac:dyDescent="0.15">
      <c r="A29" s="30">
        <v>8</v>
      </c>
      <c r="B29" s="7" t="s">
        <v>55</v>
      </c>
      <c r="C29" s="61">
        <v>1520</v>
      </c>
      <c r="D29" s="15"/>
      <c r="E29" s="8">
        <f t="shared" si="3"/>
        <v>0</v>
      </c>
    </row>
    <row r="30" spans="1:5" x14ac:dyDescent="0.15">
      <c r="A30" s="31">
        <v>9</v>
      </c>
      <c r="B30" s="17" t="s">
        <v>56</v>
      </c>
      <c r="C30" s="68">
        <v>314</v>
      </c>
      <c r="D30" s="16"/>
      <c r="E30" s="12">
        <f t="shared" si="3"/>
        <v>0</v>
      </c>
    </row>
    <row r="31" spans="1:5" x14ac:dyDescent="0.15">
      <c r="E31" s="11">
        <f>SUM(E22:E30)</f>
        <v>0</v>
      </c>
    </row>
  </sheetData>
  <sheetProtection algorithmName="SHA-512" hashValue="coqPlOOgKt9hDHYxyh1YJoU3PNmWHe9B7FECJ72aIWz7E7+CxlI97ZkhwMKKfi06Id/diFFOSJAo0WCW5jbIaA==" saltValue="RqI89lQJnyKlQrMRqQilSg==" spinCount="100000" sheet="1" objects="1" scenarios="1"/>
  <mergeCells count="3">
    <mergeCell ref="A3:E3"/>
    <mergeCell ref="A11:E11"/>
    <mergeCell ref="C1:E1"/>
  </mergeCells>
  <pageMargins left="0.75" right="0.75" top="1" bottom="1" header="0.5" footer="0.5"/>
  <pageSetup paperSize="9" orientation="portrait" horizontalDpi="4294967292" verticalDpi="4294967292" r:id="rId1"/>
  <headerFooter>
    <oddHeader>&amp;L&amp;"Arial,Standard"&amp;10Textile Vollversorgung
ADL-01-2025&amp;C&amp;"Arial,Standard"&amp;10Klinikum Magdeburg&amp;R&amp;"Arial,Standard"&amp;10Mietwäsche Medizinisches
Versorgungszentrum</oddHeader>
    <oddFooter>&amp;L&amp;"Arial,Standard"&amp;10Stand: 23.07.2025&amp;R&amp;"Arial,Standard"&amp;10Seite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5033-A069-FC46-B73E-7C937CFE8507}">
  <dimension ref="A1:G15"/>
  <sheetViews>
    <sheetView view="pageLayout" zoomScale="110" zoomScaleNormal="100" zoomScalePageLayoutView="110" workbookViewId="0">
      <selection activeCell="B13" sqref="B13"/>
    </sheetView>
  </sheetViews>
  <sheetFormatPr baseColWidth="10" defaultRowHeight="16" x14ac:dyDescent="0.2"/>
  <cols>
    <col min="1" max="1" width="6" customWidth="1"/>
    <col min="2" max="2" width="21.6640625" customWidth="1"/>
    <col min="3" max="3" width="9.33203125" customWidth="1"/>
    <col min="4" max="4" width="8" customWidth="1"/>
    <col min="6" max="6" width="13.83203125" customWidth="1"/>
  </cols>
  <sheetData>
    <row r="1" spans="1:7" x14ac:dyDescent="0.2">
      <c r="A1" s="1"/>
      <c r="B1" s="1"/>
      <c r="C1" s="1"/>
      <c r="D1" s="1"/>
      <c r="E1" s="1"/>
      <c r="F1" s="1"/>
      <c r="G1" s="1"/>
    </row>
    <row r="2" spans="1:7" x14ac:dyDescent="0.2">
      <c r="A2" s="1"/>
      <c r="B2" s="35" t="s">
        <v>6</v>
      </c>
      <c r="C2" s="128">
        <f>Zusammenfassung!B3</f>
        <v>0</v>
      </c>
      <c r="D2" s="129"/>
      <c r="E2" s="129"/>
      <c r="F2" s="130"/>
      <c r="G2" s="1"/>
    </row>
    <row r="3" spans="1:7" x14ac:dyDescent="0.2">
      <c r="A3" s="1"/>
      <c r="B3" s="1"/>
      <c r="C3" s="1"/>
      <c r="D3" s="1"/>
      <c r="E3" s="1"/>
      <c r="F3" s="101"/>
      <c r="G3" s="1"/>
    </row>
    <row r="4" spans="1:7" ht="50" customHeight="1" x14ac:dyDescent="0.2">
      <c r="A4" s="22" t="s">
        <v>0</v>
      </c>
      <c r="B4" s="20" t="s">
        <v>20</v>
      </c>
      <c r="C4" s="92" t="s">
        <v>19</v>
      </c>
      <c r="D4" s="40" t="s">
        <v>17</v>
      </c>
      <c r="E4" s="20" t="s">
        <v>11</v>
      </c>
      <c r="F4" s="20" t="s">
        <v>4</v>
      </c>
      <c r="G4" s="1"/>
    </row>
    <row r="5" spans="1:7" ht="29" x14ac:dyDescent="0.2">
      <c r="A5" s="56">
        <v>1</v>
      </c>
      <c r="B5" s="57" t="s">
        <v>168</v>
      </c>
      <c r="C5" s="5">
        <v>1259</v>
      </c>
      <c r="D5" s="58" t="s">
        <v>18</v>
      </c>
      <c r="E5" s="14"/>
      <c r="F5" s="59">
        <f>C5*E5</f>
        <v>0</v>
      </c>
      <c r="G5" s="1"/>
    </row>
    <row r="6" spans="1:7" x14ac:dyDescent="0.2">
      <c r="A6" s="85">
        <v>2</v>
      </c>
      <c r="B6" s="86" t="s">
        <v>35</v>
      </c>
      <c r="C6" s="87">
        <v>31</v>
      </c>
      <c r="D6" s="88" t="s">
        <v>21</v>
      </c>
      <c r="E6" s="89"/>
      <c r="F6" s="25">
        <f t="shared" ref="F6:F10" si="0">C6*E6</f>
        <v>0</v>
      </c>
      <c r="G6" s="1"/>
    </row>
    <row r="7" spans="1:7" x14ac:dyDescent="0.2">
      <c r="A7" s="30">
        <v>3</v>
      </c>
      <c r="B7" s="60" t="s">
        <v>51</v>
      </c>
      <c r="C7" s="24">
        <v>13</v>
      </c>
      <c r="D7" s="88" t="s">
        <v>21</v>
      </c>
      <c r="E7" s="15"/>
      <c r="F7" s="25">
        <f t="shared" si="0"/>
        <v>0</v>
      </c>
      <c r="G7" s="1"/>
    </row>
    <row r="8" spans="1:7" x14ac:dyDescent="0.2">
      <c r="A8" s="30">
        <v>4</v>
      </c>
      <c r="B8" s="60" t="s">
        <v>36</v>
      </c>
      <c r="C8" s="24">
        <v>13</v>
      </c>
      <c r="D8" s="88" t="s">
        <v>21</v>
      </c>
      <c r="E8" s="15"/>
      <c r="F8" s="25">
        <f t="shared" si="0"/>
        <v>0</v>
      </c>
      <c r="G8" s="1"/>
    </row>
    <row r="9" spans="1:7" x14ac:dyDescent="0.2">
      <c r="A9" s="93">
        <v>5</v>
      </c>
      <c r="B9" s="94" t="s">
        <v>37</v>
      </c>
      <c r="C9" s="95">
        <v>11</v>
      </c>
      <c r="D9" s="88" t="s">
        <v>21</v>
      </c>
      <c r="E9" s="96"/>
      <c r="F9" s="97">
        <f t="shared" si="0"/>
        <v>0</v>
      </c>
      <c r="G9" s="1"/>
    </row>
    <row r="10" spans="1:7" x14ac:dyDescent="0.2">
      <c r="A10" s="31">
        <v>6</v>
      </c>
      <c r="B10" s="55" t="s">
        <v>38</v>
      </c>
      <c r="C10" s="41">
        <v>87</v>
      </c>
      <c r="D10" s="98" t="s">
        <v>21</v>
      </c>
      <c r="E10" s="16"/>
      <c r="F10" s="26">
        <f t="shared" si="0"/>
        <v>0</v>
      </c>
      <c r="G10" s="1"/>
    </row>
    <row r="11" spans="1:7" x14ac:dyDescent="0.2">
      <c r="A11" s="1"/>
      <c r="B11" s="1"/>
      <c r="C11" s="1"/>
      <c r="D11" s="1"/>
      <c r="E11" s="1"/>
      <c r="F11" s="27">
        <f>SUM(F5:F10)</f>
        <v>0</v>
      </c>
      <c r="G11" s="1"/>
    </row>
    <row r="12" spans="1:7" x14ac:dyDescent="0.2">
      <c r="A12" s="1"/>
      <c r="B12" s="1"/>
      <c r="C12" s="1"/>
      <c r="D12" s="1"/>
      <c r="E12" s="1"/>
      <c r="F12" s="1"/>
      <c r="G12" s="1"/>
    </row>
    <row r="15" spans="1:7" x14ac:dyDescent="0.2">
      <c r="B15" s="78"/>
    </row>
  </sheetData>
  <sheetProtection algorithmName="SHA-512" hashValue="M8lOxeGvz1dGR5SY+0668L4NKZegwcjgi+JloL1O1wY48OJbZpA9a76t4JEoFZuJ0ELgG5TGuNrHIpDiSHNCRg==" saltValue="g/T/ClfE+eLYMZbVEhpjJQ==" spinCount="100000" sheet="1" objects="1" scenarios="1"/>
  <mergeCells count="1">
    <mergeCell ref="C2:F2"/>
  </mergeCells>
  <phoneticPr fontId="2" type="noConversion"/>
  <pageMargins left="0.7" right="0.7" top="0.78740157499999996" bottom="0.78740157499999996" header="0.3" footer="0.3"/>
  <pageSetup paperSize="9" orientation="portrait" horizontalDpi="0" verticalDpi="0"/>
  <headerFooter>
    <oddHeader>&amp;L&amp;"Arial,Standard"&amp;10Textile Vollversorgung
ADL-01-2025&amp;C&amp;"Arial,Standard"&amp;10Klinikum Magdeburg&amp;R&amp;"Arial,Standard"&amp;10Kundeneigene Wäsche</oddHeader>
    <oddFooter>&amp;L&amp;"Arial,Standard"&amp;10Stand: 99.05.2025&amp;R&amp;"Arial,Standard"&amp;10Seite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BE95-67F3-D540-9D27-CDDD6BE30789}">
  <dimension ref="A1"/>
  <sheetViews>
    <sheetView workbookViewId="0"/>
  </sheetViews>
  <sheetFormatPr baseColWidth="10" defaultRowHeight="16"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8CE1FAA5A009440915A72F2E20810B1" ma:contentTypeVersion="8" ma:contentTypeDescription="Ein neues Dokument erstellen." ma:contentTypeScope="" ma:versionID="fdaefc22d35b3ebce7c40ee8f18a6d79">
  <xsd:schema xmlns:xsd="http://www.w3.org/2001/XMLSchema" xmlns:xs="http://www.w3.org/2001/XMLSchema" xmlns:p="http://schemas.microsoft.com/office/2006/metadata/properties" xmlns:ns2="952c9781-b5f3-4aca-ac14-d75c0a511b61" targetNamespace="http://schemas.microsoft.com/office/2006/metadata/properties" ma:root="true" ma:fieldsID="d7145b63d9206809cfd172c6bd6805c5" ns2:_="">
    <xsd:import namespace="952c9781-b5f3-4aca-ac14-d75c0a511b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c9781-b5f3-4aca-ac14-d75c0a511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8897A-31D5-491F-ABB2-29E5E3193095}">
  <ds:schemaRefs>
    <ds:schemaRef ds:uri="http://schemas.microsoft.com/sharepoint/v3/contenttype/forms"/>
  </ds:schemaRefs>
</ds:datastoreItem>
</file>

<file path=customXml/itemProps2.xml><?xml version="1.0" encoding="utf-8"?>
<ds:datastoreItem xmlns:ds="http://schemas.openxmlformats.org/officeDocument/2006/customXml" ds:itemID="{10D50132-34D1-426E-9626-63A31EB07C0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D885239-6E90-4B54-815C-8F9153818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c9781-b5f3-4aca-ac14-d75c0a511b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7</vt:i4>
      </vt:variant>
    </vt:vector>
  </HeadingPairs>
  <TitlesOfParts>
    <vt:vector size="7" baseType="lpstr">
      <vt:lpstr>Zusammenfassung</vt:lpstr>
      <vt:lpstr>Miet-Stationswäsche-KMD</vt:lpstr>
      <vt:lpstr>Miet-Berufskleidung-KMD</vt:lpstr>
      <vt:lpstr>Miet-Berufskleidung-SG</vt:lpstr>
      <vt:lpstr>Mietwäsche-MVZ</vt:lpstr>
      <vt:lpstr>KE-Wäsche</vt:lpstr>
      <vt:lpstr>Tabelle1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Hartmut Gamm</dc:creator>
  <cp:keywords/>
  <dc:description/>
  <cp:lastModifiedBy>Hartmut Gamm</cp:lastModifiedBy>
  <cp:revision/>
  <cp:lastPrinted>2025-01-20T08:46:36Z</cp:lastPrinted>
  <dcterms:created xsi:type="dcterms:W3CDTF">2019-04-23T08:30:53Z</dcterms:created>
  <dcterms:modified xsi:type="dcterms:W3CDTF">2025-07-23T09:38:11Z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0x01010098CE1FAA5A009440915A72F2E20810B1</vt:lpwstr>
  </property>
</Properties>
</file>