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35A6EFC0-E75E-4514-815D-10574410AD62}" xr6:coauthVersionLast="47" xr6:coauthVersionMax="47" xr10:uidLastSave="{00000000-0000-0000-0000-000000000000}"/>
  <bookViews>
    <workbookView xWindow="28680" yWindow="-120" windowWidth="29040" windowHeight="15990" xr2:uid="{568B179A-D7E5-4439-8011-F6E9ECA16163}"/>
  </bookViews>
  <sheets>
    <sheet name="Kita DW" sheetId="1" r:id="rId1"/>
  </sheets>
  <definedNames>
    <definedName name="_xlnm.Print_Titles" localSheetId="0">'Kita DW'!$3:$3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6" i="1"/>
  <c r="D33" i="1"/>
  <c r="F31" i="1"/>
  <c r="H31" i="1" s="1"/>
  <c r="F30" i="1"/>
  <c r="H30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F33" i="1" l="1"/>
  <c r="H6" i="1"/>
  <c r="H33" i="1" s="1"/>
  <c r="H35" i="1" s="1"/>
  <c r="H39" i="1" l="1"/>
  <c r="H40" i="1" s="1"/>
  <c r="H41" i="1" s="1"/>
  <c r="H36" i="1"/>
  <c r="H37" i="1"/>
</calcChain>
</file>

<file path=xl/sharedStrings.xml><?xml version="1.0" encoding="utf-8"?>
<sst xmlns="http://schemas.openxmlformats.org/spreadsheetml/2006/main" count="90" uniqueCount="69">
  <si>
    <t>Leistungsverzeichnis: Unterhaltsreinigung, Grundreinigung, Glasreinigung</t>
  </si>
  <si>
    <t>Reinigungstage/Kalenderjahr</t>
  </si>
  <si>
    <t>Raum-Nr.:</t>
  </si>
  <si>
    <t xml:space="preserve">Raumbezeichnung  </t>
  </si>
  <si>
    <t>Bodenbelagsart</t>
  </si>
  <si>
    <t>Fläche in m²</t>
  </si>
  <si>
    <t>Reinigungs-
turnus / 
Woche</t>
  </si>
  <si>
    <t>Reinigungs-
fläche/
Monat</t>
  </si>
  <si>
    <t>Leistung in m² pro h</t>
  </si>
  <si>
    <t>h-Bedarf /
Monat</t>
  </si>
  <si>
    <t>Kita "Pusteblume" Dorf Wehlen</t>
  </si>
  <si>
    <t>Erdgeschoss</t>
  </si>
  <si>
    <t>Eingang</t>
  </si>
  <si>
    <t>Stein</t>
  </si>
  <si>
    <t>Windfang</t>
  </si>
  <si>
    <t>Fliesen</t>
  </si>
  <si>
    <t>WC-Bereich</t>
  </si>
  <si>
    <t>Flur</t>
  </si>
  <si>
    <t>PVC/Linoleum</t>
  </si>
  <si>
    <t>Gruppenraum Käfer</t>
  </si>
  <si>
    <t>Gruppenraum Bienen</t>
  </si>
  <si>
    <t>Bauzimmer</t>
  </si>
  <si>
    <t>Waschraum</t>
  </si>
  <si>
    <t>WC-Personal</t>
  </si>
  <si>
    <t>Abstellraum</t>
  </si>
  <si>
    <t>Garderobe Personal</t>
  </si>
  <si>
    <t>Garderobe Bienchen</t>
  </si>
  <si>
    <t>Küche</t>
  </si>
  <si>
    <t>1. Obergeschoss</t>
  </si>
  <si>
    <t>Gruppenraum Rotfüchse</t>
  </si>
  <si>
    <t>Garderobe</t>
  </si>
  <si>
    <t>Sanitär</t>
  </si>
  <si>
    <t>Büro Leitung</t>
  </si>
  <si>
    <t>Gruppenzimmer</t>
  </si>
  <si>
    <t>Matschsachen-Raum</t>
  </si>
  <si>
    <t>monatlich - 0,25/Woche</t>
  </si>
  <si>
    <t>Personal-WC</t>
  </si>
  <si>
    <t>weitere Flächen</t>
  </si>
  <si>
    <t>Treppenhaus - Stufen</t>
  </si>
  <si>
    <t>Treppenhaus - Podeste</t>
  </si>
  <si>
    <t>Gesamt:</t>
  </si>
  <si>
    <t>netto</t>
  </si>
  <si>
    <t>brutto</t>
  </si>
  <si>
    <t>h-Bedarf/Monat:</t>
  </si>
  <si>
    <t xml:space="preserve">Glasreinigung, 1x Jahr: </t>
  </si>
  <si>
    <t>Durchschn. h-Bedarf/Reinigungstag</t>
  </si>
  <si>
    <t>Leistungswert pro Stunde</t>
  </si>
  <si>
    <t>Leistungswert(LW) in m²/h:</t>
  </si>
  <si>
    <t>Glasreinigung h pro Reinigung:</t>
  </si>
  <si>
    <t>Unternehmerstundenlohnsatz netto:</t>
  </si>
  <si>
    <t xml:space="preserve">Grundreinigung, 1x Jahr netto: </t>
  </si>
  <si>
    <t>Gesamtkosten pro Monat netto:</t>
  </si>
  <si>
    <t>Grundreinigung h pro Reinigung:</t>
  </si>
  <si>
    <t>Gesamtkosten pro Monat brutto:</t>
  </si>
  <si>
    <t>Gesamtkosten pro Jahr brutto:</t>
  </si>
  <si>
    <t>Objektkontrollen durch Objektleitung d. Bieters</t>
  </si>
  <si>
    <t>RT = Reinigungstage</t>
  </si>
  <si>
    <t>Kosten pro Objektkontrolle d.Objektleitg. netto:</t>
  </si>
  <si>
    <t>Reinigungszeitfenster:</t>
  </si>
  <si>
    <t xml:space="preserve">Kalk. h pro Durchführg. der Objektkontrolle: </t>
  </si>
  <si>
    <t>Mo.-Fr. ab 16:00 Uhr bis 22:00 Uhr</t>
  </si>
  <si>
    <t>Anzahl der kalk. Objektkontrollen pro Kalenderjahr:</t>
  </si>
  <si>
    <t xml:space="preserve">Kosten pro Kalenderjahr für Objektkontrollen  </t>
  </si>
  <si>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</si>
  <si>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</si>
  <si>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</si>
  <si>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</si>
  <si>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Basis (240 RT/Jahr)</t>
  </si>
  <si>
    <r>
      <t xml:space="preserve">Fensterfläche doppelseitig:
</t>
    </r>
    <r>
      <rPr>
        <sz val="8"/>
        <color theme="1"/>
        <rFont val="Frutiger LT 45 Light"/>
        <family val="2"/>
      </rPr>
      <t>Glasreinigung inkl. Rahmen 151,5 m²
Innenglas Reingung 45,6 m²</t>
    </r>
    <r>
      <rPr>
        <b/>
        <sz val="8"/>
        <color theme="1"/>
        <rFont val="Frutiger LT 45 Light"/>
        <family val="2"/>
      </rPr>
      <t xml:space="preserve">
Gesamt: 197 m²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</si>
</sst>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_-* #,##0.00\ [$€-407]_-;\-* #,##0.00\ [$€-407]_-;_-* &quot;-&quot;??\ [$€-407]_-;_-@_-"/>
    <numFmt numFmtId="166" formatCode="_-* #,##0.00\ [$€-1]_-;\-* #,##0.00\ [$€-1]_-;_-* &quot;-&quot;??\ [$€-1]_-;_-@_-"/>
    <numFmt numFmtId="167" formatCode="#,##0.00_ ;\-#,##0.00\ "/>
  </numFmts>
  <fonts count="12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sz val="8"/>
      <color indexed="8"/>
      <name val="Frutiger LT 45 Light"/>
      <family val="2"/>
    </font>
    <font>
      <b/>
      <sz val="8"/>
      <name val="Frutiger LT 45 Light"/>
    </font>
    <font>
      <b/>
      <sz val="7"/>
      <name val="Frutiger LT 45 Light"/>
      <family val="2"/>
    </font>
    <font>
      <sz val="10"/>
      <name val="Arial"/>
      <family val="2"/>
    </font>
    <font>
      <b/>
      <sz val="8"/>
      <color theme="1"/>
      <name val="Frutiger LT 45 Light"/>
      <family val="2"/>
    </font>
    <font>
      <sz val="8"/>
      <name val="Arial"/>
      <family val="2"/>
    </font>
    <font>
      <sz val="8"/>
      <color theme="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3" fillId="3" borderId="2" xfId="1" applyFont="1" applyFill="1" applyBorder="1" applyAlignment="1" applyProtection="1">
      <alignment horizontal="center" vertical="center"/>
      <protection locked="0"/>
    </xf>
    <xf numFmtId="165" fontId="3" fillId="5" borderId="2" xfId="2" applyNumberFormat="1" applyFont="1" applyFill="1" applyBorder="1" applyAlignment="1" applyProtection="1">
      <alignment horizontal="right" vertical="center"/>
      <protection locked="0"/>
    </xf>
    <xf numFmtId="2" fontId="3" fillId="5" borderId="2" xfId="2" applyNumberFormat="1" applyFont="1" applyFill="1" applyBorder="1" applyAlignment="1" applyProtection="1">
      <alignment horizontal="right" vertical="center"/>
      <protection locked="0"/>
    </xf>
    <xf numFmtId="164" fontId="4" fillId="5" borderId="2" xfId="2" applyFont="1" applyFill="1" applyBorder="1" applyAlignment="1" applyProtection="1">
      <alignment horizontal="right" vertical="center"/>
      <protection locked="0"/>
    </xf>
    <xf numFmtId="0" fontId="3" fillId="5" borderId="2" xfId="1" applyFont="1" applyFill="1" applyBorder="1" applyAlignment="1" applyProtection="1">
      <alignment vertical="center"/>
      <protection locked="0"/>
    </xf>
    <xf numFmtId="165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1" applyNumberFormat="1" applyFont="1" applyFill="1" applyBorder="1" applyAlignment="1" applyProtection="1">
      <alignment horizontal="right" vertical="center"/>
      <protection locked="0"/>
    </xf>
    <xf numFmtId="165" fontId="3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2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2" fontId="4" fillId="0" borderId="0" xfId="1" applyNumberFormat="1" applyFont="1" applyAlignment="1">
      <alignment horizontal="right" vertical="center"/>
    </xf>
    <xf numFmtId="0" fontId="7" fillId="4" borderId="2" xfId="1" applyFont="1" applyFill="1" applyBorder="1" applyAlignment="1">
      <alignment vertical="center"/>
    </xf>
    <xf numFmtId="2" fontId="4" fillId="0" borderId="2" xfId="1" applyNumberFormat="1" applyFont="1" applyBorder="1" applyAlignment="1">
      <alignment horizontal="right" vertical="center"/>
    </xf>
    <xf numFmtId="165" fontId="4" fillId="0" borderId="2" xfId="2" applyNumberFormat="1" applyFont="1" applyFill="1" applyBorder="1" applyAlignment="1" applyProtection="1">
      <alignment horizontal="right" vertical="center"/>
    </xf>
    <xf numFmtId="0" fontId="7" fillId="4" borderId="2" xfId="1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164" fontId="3" fillId="0" borderId="0" xfId="2" applyFont="1" applyFill="1" applyBorder="1" applyAlignment="1" applyProtection="1">
      <alignment horizontal="right" vertical="center"/>
    </xf>
    <xf numFmtId="49" fontId="3" fillId="0" borderId="3" xfId="1" applyNumberFormat="1" applyFont="1" applyBorder="1" applyAlignment="1">
      <alignment horizontal="center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4" fillId="3" borderId="8" xfId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2" fontId="3" fillId="0" borderId="0" xfId="1" applyNumberFormat="1" applyFont="1" applyAlignment="1">
      <alignment horizontal="center" vertical="center"/>
    </xf>
    <xf numFmtId="2" fontId="3" fillId="5" borderId="2" xfId="1" applyNumberFormat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0" fontId="4" fillId="5" borderId="3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10" fillId="0" borderId="13" xfId="1" applyFont="1" applyBorder="1" applyAlignment="1">
      <alignment horizontal="right" vertical="center"/>
    </xf>
    <xf numFmtId="2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3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</cellXfs>
  <cellStyles count="3">
    <cellStyle name="Euro" xfId="2" xr:uid="{831DEC87-A7F5-4A37-AEC2-D1AB69B02A51}"/>
    <cellStyle name="Standard" xfId="0" builtinId="0"/>
    <cellStyle name="Standard 2" xfId="1" xr:uid="{16EBEC71-5A01-4462-86EC-6D4B5900D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A1B5-244A-4A3A-A58E-BE1F087DDDD5}">
  <sheetPr codeName="Tabelle7"/>
  <dimension ref="A1:I59"/>
  <sheetViews>
    <sheetView tabSelected="1" zoomScaleNormal="100" workbookViewId="0">
      <selection activeCell="D36" sqref="D36"/>
    </sheetView>
  </sheetViews>
  <sheetFormatPr baseColWidth="10" defaultRowHeight="11.25"/>
  <cols>
    <col min="1" max="1" width="9.42578125" style="13" customWidth="1"/>
    <col min="2" max="2" width="37.85546875" style="11" bestFit="1" customWidth="1"/>
    <col min="3" max="3" width="12.85546875" style="11" bestFit="1" customWidth="1"/>
    <col min="4" max="4" width="14.7109375" style="11" bestFit="1" customWidth="1"/>
    <col min="5" max="5" width="15.5703125" style="11" bestFit="1" customWidth="1"/>
    <col min="6" max="6" width="10" style="12" bestFit="1" customWidth="1"/>
    <col min="7" max="7" width="27.42578125" style="11" bestFit="1" customWidth="1"/>
    <col min="8" max="8" width="11.140625" style="11" customWidth="1"/>
    <col min="9" max="16384" width="11.42578125" style="11"/>
  </cols>
  <sheetData>
    <row r="1" spans="1:8">
      <c r="A1" s="10" t="s">
        <v>0</v>
      </c>
    </row>
    <row r="2" spans="1:8">
      <c r="D2" s="13"/>
      <c r="F2" s="64" t="s">
        <v>1</v>
      </c>
      <c r="G2" s="64"/>
      <c r="H2" s="14">
        <v>240</v>
      </c>
    </row>
    <row r="3" spans="1:8" s="19" customFormat="1" ht="33.75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5" t="s">
        <v>8</v>
      </c>
      <c r="H3" s="17" t="s">
        <v>9</v>
      </c>
    </row>
    <row r="4" spans="1:8" s="19" customFormat="1">
      <c r="A4" s="20" t="s">
        <v>10</v>
      </c>
      <c r="B4" s="21"/>
      <c r="C4" s="16"/>
      <c r="D4" s="16"/>
      <c r="E4" s="17"/>
      <c r="F4" s="18"/>
      <c r="G4" s="15"/>
      <c r="H4" s="17"/>
    </row>
    <row r="5" spans="1:8">
      <c r="A5" s="65" t="s">
        <v>11</v>
      </c>
      <c r="B5" s="65"/>
      <c r="C5" s="22"/>
      <c r="D5" s="23"/>
      <c r="E5" s="24"/>
      <c r="F5" s="23"/>
      <c r="G5" s="25"/>
      <c r="H5" s="26"/>
    </row>
    <row r="6" spans="1:8">
      <c r="A6" s="22"/>
      <c r="B6" s="27" t="s">
        <v>12</v>
      </c>
      <c r="C6" s="27" t="s">
        <v>13</v>
      </c>
      <c r="D6" s="28">
        <v>16.899999999999999</v>
      </c>
      <c r="E6" s="24">
        <v>5</v>
      </c>
      <c r="F6" s="23">
        <f t="shared" ref="F6:F18" si="0">(((D6*(E6*2)*(($H$2/10)/12))))</f>
        <v>338</v>
      </c>
      <c r="G6" s="1"/>
      <c r="H6" s="26" t="e">
        <f t="shared" ref="H6:H18" si="1">F6/G6</f>
        <v>#DIV/0!</v>
      </c>
    </row>
    <row r="7" spans="1:8">
      <c r="A7" s="22"/>
      <c r="B7" s="27" t="s">
        <v>14</v>
      </c>
      <c r="C7" s="27" t="s">
        <v>15</v>
      </c>
      <c r="D7" s="28">
        <v>3.06</v>
      </c>
      <c r="E7" s="24">
        <v>5</v>
      </c>
      <c r="F7" s="23">
        <f t="shared" si="0"/>
        <v>61.2</v>
      </c>
      <c r="G7" s="1"/>
      <c r="H7" s="26" t="e">
        <f t="shared" si="1"/>
        <v>#DIV/0!</v>
      </c>
    </row>
    <row r="8" spans="1:8">
      <c r="A8" s="22"/>
      <c r="B8" s="27" t="s">
        <v>16</v>
      </c>
      <c r="C8" s="27" t="s">
        <v>15</v>
      </c>
      <c r="D8" s="28">
        <v>5.66</v>
      </c>
      <c r="E8" s="24">
        <v>5</v>
      </c>
      <c r="F8" s="23">
        <f t="shared" si="0"/>
        <v>113.2</v>
      </c>
      <c r="G8" s="1"/>
      <c r="H8" s="26" t="e">
        <f t="shared" si="1"/>
        <v>#DIV/0!</v>
      </c>
    </row>
    <row r="9" spans="1:8">
      <c r="A9" s="22"/>
      <c r="B9" s="27" t="s">
        <v>17</v>
      </c>
      <c r="C9" s="27" t="s">
        <v>18</v>
      </c>
      <c r="D9" s="28">
        <v>41</v>
      </c>
      <c r="E9" s="24">
        <v>5</v>
      </c>
      <c r="F9" s="23">
        <f t="shared" si="0"/>
        <v>820</v>
      </c>
      <c r="G9" s="1"/>
      <c r="H9" s="26" t="e">
        <f t="shared" si="1"/>
        <v>#DIV/0!</v>
      </c>
    </row>
    <row r="10" spans="1:8">
      <c r="A10" s="22"/>
      <c r="B10" s="27" t="s">
        <v>19</v>
      </c>
      <c r="C10" s="27" t="s">
        <v>18</v>
      </c>
      <c r="D10" s="28">
        <v>57.3</v>
      </c>
      <c r="E10" s="24">
        <v>5</v>
      </c>
      <c r="F10" s="23">
        <f t="shared" si="0"/>
        <v>1146</v>
      </c>
      <c r="G10" s="1"/>
      <c r="H10" s="26" t="e">
        <f t="shared" si="1"/>
        <v>#DIV/0!</v>
      </c>
    </row>
    <row r="11" spans="1:8">
      <c r="A11" s="22"/>
      <c r="B11" s="27" t="s">
        <v>20</v>
      </c>
      <c r="C11" s="27" t="s">
        <v>18</v>
      </c>
      <c r="D11" s="28">
        <v>45.6</v>
      </c>
      <c r="E11" s="24">
        <v>5</v>
      </c>
      <c r="F11" s="23">
        <f t="shared" si="0"/>
        <v>912</v>
      </c>
      <c r="G11" s="1"/>
      <c r="H11" s="26" t="e">
        <f t="shared" si="1"/>
        <v>#DIV/0!</v>
      </c>
    </row>
    <row r="12" spans="1:8">
      <c r="A12" s="22"/>
      <c r="B12" s="27" t="s">
        <v>21</v>
      </c>
      <c r="C12" s="27" t="s">
        <v>18</v>
      </c>
      <c r="D12" s="28">
        <v>18.5</v>
      </c>
      <c r="E12" s="24">
        <v>1</v>
      </c>
      <c r="F12" s="23">
        <f t="shared" si="0"/>
        <v>74</v>
      </c>
      <c r="G12" s="1"/>
      <c r="H12" s="26" t="e">
        <f t="shared" si="1"/>
        <v>#DIV/0!</v>
      </c>
    </row>
    <row r="13" spans="1:8">
      <c r="A13" s="22"/>
      <c r="B13" s="27" t="s">
        <v>22</v>
      </c>
      <c r="C13" s="27" t="s">
        <v>15</v>
      </c>
      <c r="D13" s="28">
        <v>24.6</v>
      </c>
      <c r="E13" s="24">
        <v>5</v>
      </c>
      <c r="F13" s="23">
        <f t="shared" si="0"/>
        <v>492</v>
      </c>
      <c r="G13" s="1"/>
      <c r="H13" s="26" t="e">
        <f t="shared" si="1"/>
        <v>#DIV/0!</v>
      </c>
    </row>
    <row r="14" spans="1:8">
      <c r="A14" s="29"/>
      <c r="B14" s="27" t="s">
        <v>23</v>
      </c>
      <c r="C14" s="27" t="s">
        <v>15</v>
      </c>
      <c r="D14" s="28">
        <v>2.25</v>
      </c>
      <c r="E14" s="24">
        <v>5</v>
      </c>
      <c r="F14" s="23">
        <f t="shared" si="0"/>
        <v>45</v>
      </c>
      <c r="G14" s="1"/>
      <c r="H14" s="26" t="e">
        <f t="shared" si="1"/>
        <v>#DIV/0!</v>
      </c>
    </row>
    <row r="15" spans="1:8">
      <c r="A15" s="29"/>
      <c r="B15" s="27" t="s">
        <v>24</v>
      </c>
      <c r="C15" s="27" t="s">
        <v>15</v>
      </c>
      <c r="D15" s="28">
        <v>18.84</v>
      </c>
      <c r="E15" s="24">
        <v>1</v>
      </c>
      <c r="F15" s="23">
        <f t="shared" si="0"/>
        <v>75.36</v>
      </c>
      <c r="G15" s="1"/>
      <c r="H15" s="26" t="e">
        <f t="shared" si="1"/>
        <v>#DIV/0!</v>
      </c>
    </row>
    <row r="16" spans="1:8">
      <c r="A16" s="29"/>
      <c r="B16" s="27" t="s">
        <v>25</v>
      </c>
      <c r="C16" s="27" t="s">
        <v>15</v>
      </c>
      <c r="D16" s="28">
        <v>2</v>
      </c>
      <c r="E16" s="24">
        <v>2</v>
      </c>
      <c r="F16" s="23">
        <f t="shared" si="0"/>
        <v>16</v>
      </c>
      <c r="G16" s="1"/>
      <c r="H16" s="26" t="e">
        <f t="shared" si="1"/>
        <v>#DIV/0!</v>
      </c>
    </row>
    <row r="17" spans="1:9">
      <c r="A17" s="29"/>
      <c r="B17" s="27" t="s">
        <v>26</v>
      </c>
      <c r="C17" s="27" t="s">
        <v>18</v>
      </c>
      <c r="D17" s="28">
        <v>11</v>
      </c>
      <c r="E17" s="24">
        <v>5</v>
      </c>
      <c r="F17" s="23">
        <f t="shared" si="0"/>
        <v>220</v>
      </c>
      <c r="G17" s="1"/>
      <c r="H17" s="26" t="e">
        <f t="shared" si="1"/>
        <v>#DIV/0!</v>
      </c>
    </row>
    <row r="18" spans="1:9">
      <c r="A18" s="29"/>
      <c r="B18" s="27" t="s">
        <v>27</v>
      </c>
      <c r="C18" s="27" t="s">
        <v>15</v>
      </c>
      <c r="D18" s="28">
        <v>12.5</v>
      </c>
      <c r="E18" s="24">
        <v>5</v>
      </c>
      <c r="F18" s="23">
        <f t="shared" si="0"/>
        <v>250</v>
      </c>
      <c r="G18" s="1"/>
      <c r="H18" s="26" t="e">
        <f t="shared" si="1"/>
        <v>#DIV/0!</v>
      </c>
    </row>
    <row r="19" spans="1:9">
      <c r="A19" s="29"/>
      <c r="B19" s="27"/>
      <c r="C19" s="27"/>
      <c r="D19" s="28"/>
      <c r="E19" s="24"/>
      <c r="F19" s="23"/>
      <c r="G19" s="25"/>
      <c r="H19" s="26"/>
    </row>
    <row r="20" spans="1:9">
      <c r="A20" s="22" t="s">
        <v>28</v>
      </c>
      <c r="B20" s="30"/>
      <c r="C20" s="30"/>
      <c r="D20" s="23"/>
      <c r="E20" s="24"/>
      <c r="F20" s="23"/>
      <c r="G20" s="25"/>
      <c r="H20" s="26"/>
    </row>
    <row r="21" spans="1:9">
      <c r="A21" s="29"/>
      <c r="B21" s="27" t="s">
        <v>29</v>
      </c>
      <c r="C21" s="27" t="s">
        <v>18</v>
      </c>
      <c r="D21" s="28">
        <v>53.63</v>
      </c>
      <c r="E21" s="24">
        <v>5</v>
      </c>
      <c r="F21" s="23">
        <f t="shared" ref="F21:F28" si="2">(((D21*(E21*2)*(($H$2/10)/12))))</f>
        <v>1072.6000000000001</v>
      </c>
      <c r="G21" s="1"/>
      <c r="H21" s="26" t="e">
        <f t="shared" ref="H21:H28" si="3">F21/G21</f>
        <v>#DIV/0!</v>
      </c>
    </row>
    <row r="22" spans="1:9">
      <c r="A22" s="29"/>
      <c r="B22" s="27" t="s">
        <v>30</v>
      </c>
      <c r="C22" s="27" t="s">
        <v>18</v>
      </c>
      <c r="D22" s="28">
        <v>14.5</v>
      </c>
      <c r="E22" s="24">
        <v>5</v>
      </c>
      <c r="F22" s="23">
        <f t="shared" si="2"/>
        <v>290</v>
      </c>
      <c r="G22" s="1"/>
      <c r="H22" s="26" t="e">
        <f t="shared" si="3"/>
        <v>#DIV/0!</v>
      </c>
    </row>
    <row r="23" spans="1:9">
      <c r="A23" s="29"/>
      <c r="B23" s="27" t="s">
        <v>31</v>
      </c>
      <c r="C23" s="27" t="s">
        <v>15</v>
      </c>
      <c r="D23" s="28">
        <v>18.7</v>
      </c>
      <c r="E23" s="24">
        <v>5</v>
      </c>
      <c r="F23" s="23">
        <f t="shared" si="2"/>
        <v>374</v>
      </c>
      <c r="G23" s="1"/>
      <c r="H23" s="26" t="e">
        <f t="shared" si="3"/>
        <v>#DIV/0!</v>
      </c>
    </row>
    <row r="24" spans="1:9">
      <c r="A24" s="29"/>
      <c r="B24" s="27" t="s">
        <v>17</v>
      </c>
      <c r="C24" s="27" t="s">
        <v>18</v>
      </c>
      <c r="D24" s="28">
        <v>36.79</v>
      </c>
      <c r="E24" s="24">
        <v>5</v>
      </c>
      <c r="F24" s="23">
        <f t="shared" si="2"/>
        <v>735.8</v>
      </c>
      <c r="G24" s="1"/>
      <c r="H24" s="26" t="e">
        <f t="shared" si="3"/>
        <v>#DIV/0!</v>
      </c>
    </row>
    <row r="25" spans="1:9">
      <c r="A25" s="29"/>
      <c r="B25" s="27" t="s">
        <v>32</v>
      </c>
      <c r="C25" s="27" t="s">
        <v>18</v>
      </c>
      <c r="D25" s="28">
        <v>18.55</v>
      </c>
      <c r="E25" s="24">
        <v>5</v>
      </c>
      <c r="F25" s="23">
        <f t="shared" si="2"/>
        <v>371</v>
      </c>
      <c r="G25" s="1"/>
      <c r="H25" s="26" t="e">
        <f t="shared" si="3"/>
        <v>#DIV/0!</v>
      </c>
    </row>
    <row r="26" spans="1:9">
      <c r="A26" s="29"/>
      <c r="B26" s="27" t="s">
        <v>33</v>
      </c>
      <c r="C26" s="27" t="s">
        <v>18</v>
      </c>
      <c r="D26" s="28">
        <v>53.44</v>
      </c>
      <c r="E26" s="24">
        <v>5</v>
      </c>
      <c r="F26" s="23">
        <f t="shared" si="2"/>
        <v>1068.8</v>
      </c>
      <c r="G26" s="1"/>
      <c r="H26" s="26" t="e">
        <f t="shared" si="3"/>
        <v>#DIV/0!</v>
      </c>
    </row>
    <row r="27" spans="1:9">
      <c r="A27" s="29"/>
      <c r="B27" s="27" t="s">
        <v>34</v>
      </c>
      <c r="C27" s="27" t="s">
        <v>18</v>
      </c>
      <c r="D27" s="28">
        <v>3</v>
      </c>
      <c r="E27" s="24">
        <v>0.25</v>
      </c>
      <c r="F27" s="23">
        <f t="shared" si="2"/>
        <v>3</v>
      </c>
      <c r="G27" s="1"/>
      <c r="H27" s="26" t="e">
        <f t="shared" si="3"/>
        <v>#DIV/0!</v>
      </c>
      <c r="I27" s="11" t="s">
        <v>35</v>
      </c>
    </row>
    <row r="28" spans="1:9">
      <c r="A28" s="29"/>
      <c r="B28" s="27" t="s">
        <v>36</v>
      </c>
      <c r="C28" s="27" t="s">
        <v>15</v>
      </c>
      <c r="D28" s="28">
        <v>2.06</v>
      </c>
      <c r="E28" s="24">
        <v>5</v>
      </c>
      <c r="F28" s="23">
        <f t="shared" si="2"/>
        <v>41.2</v>
      </c>
      <c r="G28" s="1"/>
      <c r="H28" s="26" t="e">
        <f t="shared" si="3"/>
        <v>#DIV/0!</v>
      </c>
    </row>
    <row r="29" spans="1:9">
      <c r="A29" s="66" t="s">
        <v>37</v>
      </c>
      <c r="B29" s="67"/>
      <c r="C29" s="27"/>
      <c r="D29" s="28"/>
      <c r="E29" s="24"/>
      <c r="F29" s="23"/>
      <c r="G29" s="25"/>
      <c r="H29" s="26"/>
    </row>
    <row r="30" spans="1:9">
      <c r="A30" s="29"/>
      <c r="B30" s="27" t="s">
        <v>38</v>
      </c>
      <c r="C30" s="27" t="s">
        <v>13</v>
      </c>
      <c r="D30" s="28">
        <v>21.7</v>
      </c>
      <c r="E30" s="24">
        <v>5</v>
      </c>
      <c r="F30" s="23">
        <f>(((D30*(E30*2)*(($H$2/10)/12))))</f>
        <v>434</v>
      </c>
      <c r="G30" s="1"/>
      <c r="H30" s="26" t="e">
        <f>F30/G30</f>
        <v>#DIV/0!</v>
      </c>
    </row>
    <row r="31" spans="1:9">
      <c r="A31" s="29"/>
      <c r="B31" s="27" t="s">
        <v>39</v>
      </c>
      <c r="C31" s="27" t="s">
        <v>13</v>
      </c>
      <c r="D31" s="28">
        <v>28.54</v>
      </c>
      <c r="E31" s="24">
        <v>5</v>
      </c>
      <c r="F31" s="23">
        <f>(((D31*(E31*2)*(($H$2/10)/12))))</f>
        <v>570.79999999999995</v>
      </c>
      <c r="G31" s="1"/>
      <c r="H31" s="26" t="e">
        <f>F31/G31</f>
        <v>#DIV/0!</v>
      </c>
    </row>
    <row r="32" spans="1:9">
      <c r="A32" s="29"/>
      <c r="B32" s="27"/>
      <c r="C32" s="27"/>
      <c r="D32" s="28"/>
      <c r="E32" s="24"/>
      <c r="F32" s="23"/>
      <c r="G32" s="30"/>
      <c r="H32" s="26"/>
    </row>
    <row r="33" spans="1:8">
      <c r="A33" s="25"/>
      <c r="B33" s="31" t="s">
        <v>40</v>
      </c>
      <c r="C33" s="31"/>
      <c r="D33" s="32">
        <f>SUM(D5:D32)</f>
        <v>510.12000000000006</v>
      </c>
      <c r="E33" s="33"/>
      <c r="F33" s="32">
        <f>SUM(F5:F32)</f>
        <v>9523.9600000000009</v>
      </c>
      <c r="G33" s="30"/>
      <c r="H33" s="32" t="e">
        <f>SUM(H5:H32)</f>
        <v>#DIV/0!</v>
      </c>
    </row>
    <row r="34" spans="1:8">
      <c r="G34" s="19"/>
      <c r="H34" s="34"/>
    </row>
    <row r="35" spans="1:8" ht="45">
      <c r="A35" s="35"/>
      <c r="B35" s="84" t="s">
        <v>68</v>
      </c>
      <c r="C35" s="36"/>
      <c r="D35" s="15" t="s">
        <v>41</v>
      </c>
      <c r="E35" s="15" t="s">
        <v>42</v>
      </c>
      <c r="F35" s="37"/>
      <c r="G35" s="38" t="s">
        <v>43</v>
      </c>
      <c r="H35" s="39" t="e">
        <f>H33</f>
        <v>#DIV/0!</v>
      </c>
    </row>
    <row r="36" spans="1:8">
      <c r="A36" s="35"/>
      <c r="B36" s="36" t="s">
        <v>44</v>
      </c>
      <c r="C36" s="36"/>
      <c r="D36" s="2"/>
      <c r="E36" s="40">
        <f>D36*1.19</f>
        <v>0</v>
      </c>
      <c r="G36" s="41" t="s">
        <v>45</v>
      </c>
      <c r="H36" s="39" t="e">
        <f>(H35*12)/H2</f>
        <v>#DIV/0!</v>
      </c>
    </row>
    <row r="37" spans="1:8">
      <c r="B37" s="33" t="s">
        <v>46</v>
      </c>
      <c r="C37" s="3"/>
      <c r="G37" s="38" t="s">
        <v>47</v>
      </c>
      <c r="H37" s="42" t="e">
        <f>F33/H33</f>
        <v>#DIV/0!</v>
      </c>
    </row>
    <row r="38" spans="1:8">
      <c r="B38" s="33" t="s">
        <v>48</v>
      </c>
      <c r="C38" s="63"/>
      <c r="G38" s="38" t="s">
        <v>49</v>
      </c>
      <c r="H38" s="4"/>
    </row>
    <row r="39" spans="1:8">
      <c r="A39" s="35"/>
      <c r="B39" s="36" t="s">
        <v>50</v>
      </c>
      <c r="C39" s="36"/>
      <c r="D39" s="2"/>
      <c r="E39" s="40">
        <f>D39*1.19</f>
        <v>0</v>
      </c>
      <c r="G39" s="38" t="s">
        <v>51</v>
      </c>
      <c r="H39" s="43" t="e">
        <f>H38*H35</f>
        <v>#DIV/0!</v>
      </c>
    </row>
    <row r="40" spans="1:8">
      <c r="B40" s="33" t="s">
        <v>52</v>
      </c>
      <c r="C40" s="36"/>
      <c r="D40" s="5"/>
      <c r="E40" s="25"/>
      <c r="G40" s="38" t="s">
        <v>53</v>
      </c>
      <c r="H40" s="43" t="e">
        <f>H39*1.19</f>
        <v>#DIV/0!</v>
      </c>
    </row>
    <row r="41" spans="1:8">
      <c r="D41" s="44"/>
      <c r="E41" s="44"/>
      <c r="G41" s="38" t="s">
        <v>54</v>
      </c>
      <c r="H41" s="43" t="e">
        <f>H40*12</f>
        <v>#DIV/0!</v>
      </c>
    </row>
    <row r="42" spans="1:8" ht="12" thickBot="1">
      <c r="B42" s="45" t="s">
        <v>55</v>
      </c>
      <c r="C42" s="45"/>
      <c r="D42" s="46" t="s">
        <v>67</v>
      </c>
      <c r="E42" s="33" t="s">
        <v>56</v>
      </c>
      <c r="G42" s="19"/>
    </row>
    <row r="43" spans="1:8">
      <c r="B43" s="33" t="s">
        <v>57</v>
      </c>
      <c r="C43" s="33"/>
      <c r="D43" s="6"/>
      <c r="E43" s="29"/>
      <c r="G43" s="47" t="s">
        <v>58</v>
      </c>
    </row>
    <row r="44" spans="1:8" ht="12" thickBot="1">
      <c r="B44" s="33" t="s">
        <v>59</v>
      </c>
      <c r="C44" s="33"/>
      <c r="D44" s="7"/>
      <c r="E44" s="29"/>
      <c r="G44" s="48" t="s">
        <v>60</v>
      </c>
      <c r="H44" s="49"/>
    </row>
    <row r="45" spans="1:8">
      <c r="B45" s="33" t="s">
        <v>61</v>
      </c>
      <c r="C45" s="33"/>
      <c r="D45" s="8"/>
      <c r="E45" s="50"/>
      <c r="H45" s="51"/>
    </row>
    <row r="46" spans="1:8">
      <c r="B46" s="33" t="s">
        <v>62</v>
      </c>
      <c r="C46" s="33"/>
      <c r="D46" s="9"/>
      <c r="E46" s="29"/>
      <c r="H46" s="51"/>
    </row>
    <row r="47" spans="1:8">
      <c r="H47" s="51"/>
    </row>
    <row r="48" spans="1:8" ht="5.25" customHeight="1">
      <c r="A48" s="52"/>
      <c r="D48" s="53"/>
      <c r="F48" s="11"/>
      <c r="H48" s="13"/>
    </row>
    <row r="49" spans="1:8">
      <c r="A49" s="52"/>
      <c r="D49" s="53"/>
      <c r="F49" s="11"/>
    </row>
    <row r="50" spans="1:8" s="54" customFormat="1" ht="25.5" customHeight="1">
      <c r="A50" s="68" t="s">
        <v>63</v>
      </c>
      <c r="B50" s="69"/>
      <c r="C50" s="69"/>
      <c r="D50" s="69"/>
      <c r="E50" s="69"/>
      <c r="F50" s="69"/>
      <c r="G50" s="69"/>
      <c r="H50" s="70"/>
    </row>
    <row r="51" spans="1:8" s="54" customFormat="1">
      <c r="A51" s="71"/>
      <c r="B51" s="72"/>
      <c r="C51" s="72"/>
      <c r="D51" s="72"/>
      <c r="E51" s="72"/>
      <c r="F51" s="72"/>
      <c r="G51" s="72"/>
      <c r="H51" s="73"/>
    </row>
    <row r="52" spans="1:8" s="54" customFormat="1">
      <c r="A52" s="55" t="s">
        <v>64</v>
      </c>
      <c r="B52" s="74"/>
      <c r="C52" s="75"/>
      <c r="D52" s="75"/>
      <c r="E52" s="76"/>
      <c r="F52" s="77"/>
      <c r="G52" s="78"/>
      <c r="H52" s="79"/>
    </row>
    <row r="53" spans="1:8">
      <c r="A53" s="56" t="s">
        <v>65</v>
      </c>
      <c r="B53" s="80"/>
      <c r="C53" s="81"/>
      <c r="D53" s="81"/>
      <c r="E53" s="81"/>
      <c r="F53" s="77"/>
      <c r="G53" s="78"/>
      <c r="H53" s="82"/>
    </row>
    <row r="54" spans="1:8">
      <c r="A54" s="57"/>
      <c r="B54" s="80"/>
      <c r="C54" s="81"/>
      <c r="D54" s="81"/>
      <c r="E54" s="81"/>
      <c r="F54" s="77"/>
      <c r="G54" s="78"/>
      <c r="H54" s="82"/>
    </row>
    <row r="55" spans="1:8">
      <c r="A55" s="57"/>
      <c r="B55" s="80"/>
      <c r="C55" s="81"/>
      <c r="D55" s="81"/>
      <c r="E55" s="81"/>
      <c r="F55" s="77"/>
      <c r="G55" s="78"/>
      <c r="H55" s="82"/>
    </row>
    <row r="56" spans="1:8">
      <c r="A56" s="57"/>
      <c r="B56" s="80"/>
      <c r="C56" s="81"/>
      <c r="D56" s="81"/>
      <c r="E56" s="81"/>
      <c r="F56" s="77"/>
      <c r="G56" s="78"/>
      <c r="H56" s="82"/>
    </row>
    <row r="57" spans="1:8" ht="17.25" customHeight="1">
      <c r="A57" s="57"/>
      <c r="B57" s="80"/>
      <c r="C57" s="81"/>
      <c r="D57" s="81"/>
      <c r="E57" s="76"/>
      <c r="F57" s="77"/>
      <c r="G57" s="81"/>
      <c r="H57" s="82"/>
    </row>
    <row r="58" spans="1:8">
      <c r="A58" s="58" t="s">
        <v>66</v>
      </c>
      <c r="B58" s="59"/>
      <c r="C58" s="60"/>
      <c r="D58" s="60"/>
      <c r="E58" s="60"/>
      <c r="F58" s="61"/>
      <c r="G58" s="60"/>
      <c r="H58" s="83"/>
    </row>
    <row r="59" spans="1:8">
      <c r="A59" s="11"/>
      <c r="D59" s="13"/>
      <c r="E59" s="62"/>
      <c r="F59" s="11"/>
      <c r="G59" s="12"/>
      <c r="H59" s="12"/>
    </row>
  </sheetData>
  <sheetProtection algorithmName="SHA-512" hashValue="/Iv+WAcSpI2eaweOL0t9reU9NHzzN+rPNpjUTNTlS9oVaFF+jwbDdyMB+++GNUUf+2CXuyBgnr4tPjNe76UY7w==" saltValue="T28Ov0IZHzUlsyC6/15NVw==" spinCount="100000" sheet="1" selectLockedCells="1"/>
  <protectedRanges>
    <protectedRange password="C61A" sqref="H44:H47" name="Bereich3"/>
    <protectedRange password="C61A" sqref="G5:G31" name="Bereich1"/>
    <protectedRange password="C61A" sqref="H38" name="Bereich2_1"/>
    <protectedRange password="C61A" sqref="D39:E40 D36:E36" name="Bereich3_2"/>
    <protectedRange password="C61A" sqref="D42:D46" name="Bereich3_3"/>
    <protectedRange password="C61A" sqref="C37" name="Bereich3_1"/>
  </protectedRanges>
  <mergeCells count="5">
    <mergeCell ref="A51:H51"/>
    <mergeCell ref="F2:G2"/>
    <mergeCell ref="A5:B5"/>
    <mergeCell ref="A29:B29"/>
    <mergeCell ref="A50:H50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Kita "Pusteblume, 
Schulstraße 6,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Kita DW</vt:lpstr>
      <vt:lpstr>'Kita DW'!Drucktitel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2025-06-06T08:13:40Z</cp:lastPrinted>
  <dcterms:created xsi:type="dcterms:W3CDTF">2025-06-03T14:19:01Z</dcterms:created>
  <dcterms:modified xsi:type="dcterms:W3CDTF">2025-06-06T08:19:43Z</dcterms:modified>
</cp:coreProperties>
</file>