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5BB08879-93E0-47FE-AF31-A9E08FD98FC2}" xr6:coauthVersionLast="47" xr6:coauthVersionMax="47" xr10:uidLastSave="{00000000-0000-0000-0000-000000000000}"/>
  <bookViews>
    <workbookView xWindow="28680" yWindow="-120" windowWidth="29040" windowHeight="15990" xr2:uid="{1533B166-8274-46B0-81D4-3268B671CB41}"/>
  </bookViews>
  <sheets>
    <sheet name="TI Saison" sheetId="1" r:id="rId1"/>
    <sheet name="TI außerhalb" sheetId="2" r:id="rId2"/>
  </sheets>
  <definedNames>
    <definedName name="_xlnm.Print_Titles" localSheetId="1">'TI außerhalb'!$3:$3</definedName>
    <definedName name="_xlnm.Print_Titles" localSheetId="0">'TI Saison'!$3:$3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E18" i="1"/>
  <c r="D15" i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F15" i="1" l="1"/>
  <c r="H6" i="1"/>
  <c r="H15" i="1" s="1"/>
  <c r="H17" i="1" s="1"/>
  <c r="F15" i="2"/>
  <c r="H6" i="2"/>
  <c r="H15" i="2" s="1"/>
  <c r="H17" i="2" s="1"/>
  <c r="H21" i="2" l="1"/>
  <c r="H22" i="2" s="1"/>
  <c r="H23" i="2" s="1"/>
  <c r="H18" i="2"/>
  <c r="H19" i="2"/>
  <c r="H21" i="1"/>
  <c r="H22" i="1" s="1"/>
  <c r="H23" i="1" s="1"/>
  <c r="H18" i="1"/>
  <c r="H19" i="1"/>
</calcChain>
</file>

<file path=xl/sharedStrings.xml><?xml version="1.0" encoding="utf-8"?>
<sst xmlns="http://schemas.openxmlformats.org/spreadsheetml/2006/main" count="104" uniqueCount="50">
  <si>
    <t>Leistungsverzeichnis: Unterhaltsreinigung, Grundreinigung, Glasreinigung</t>
  </si>
  <si>
    <t>Reinigungstage/Kalenderjahr</t>
  </si>
  <si>
    <t>Raum-Nr.:</t>
  </si>
  <si>
    <t xml:space="preserve">Raumbezeichnung  </t>
  </si>
  <si>
    <t>Bodenbelagsart</t>
  </si>
  <si>
    <t>Fläche in m²</t>
  </si>
  <si>
    <t>Reinigungs-
turnus / 
Woche</t>
  </si>
  <si>
    <t>Reinigungs-
fläche/
Monat</t>
  </si>
  <si>
    <t>Leistung in m² pro h</t>
  </si>
  <si>
    <t>h-Bedarf /
Monat</t>
  </si>
  <si>
    <t>Touristinfo (Markt 7) - Saison April bis Oktober</t>
  </si>
  <si>
    <t>Erdgeschoss</t>
  </si>
  <si>
    <t>Eingang</t>
  </si>
  <si>
    <t>Fliesen</t>
  </si>
  <si>
    <t>Touristinfo</t>
  </si>
  <si>
    <t>Besprechung</t>
  </si>
  <si>
    <t>Flur</t>
  </si>
  <si>
    <t>Teeküche</t>
  </si>
  <si>
    <t>Toilette</t>
  </si>
  <si>
    <t>Lager</t>
  </si>
  <si>
    <t>Eingangsbereich/Hausflur</t>
  </si>
  <si>
    <t>Gesamt:</t>
  </si>
  <si>
    <t>Fensterfläche doppelseitig:
Gesamt: 60 m²</t>
  </si>
  <si>
    <t>netto</t>
  </si>
  <si>
    <t>brutto</t>
  </si>
  <si>
    <t>h-Bedarf/Monat:</t>
  </si>
  <si>
    <t xml:space="preserve">Glasreinigung, 1x Jahr: </t>
  </si>
  <si>
    <t>Durchschn. h-Bedarf/Reinigungstag</t>
  </si>
  <si>
    <t>Leistungswert pro Stunde</t>
  </si>
  <si>
    <t>Leistungswert(LW) in m²/h:</t>
  </si>
  <si>
    <t>Glasreinigung h pro Reinigung:</t>
  </si>
  <si>
    <t>Unternehmerstundenlohnsatz netto:</t>
  </si>
  <si>
    <t>Gesamtkosten pro Monat netto:</t>
  </si>
  <si>
    <t>Gesamtkosten pro Monat brutto:</t>
  </si>
  <si>
    <t>Gesamtkosten pro Jahr brutto:</t>
  </si>
  <si>
    <t>Objektkontrollen durch Objektleitung d. Bieters</t>
  </si>
  <si>
    <t>RT = Reinigungstage</t>
  </si>
  <si>
    <t>Kosten pro Objektkontrolle d.Objektleitg. netto:</t>
  </si>
  <si>
    <t>Reinigungszeitfenster:</t>
  </si>
  <si>
    <t xml:space="preserve">Kalk. h pro Durchführg. der Objektkontrolle: </t>
  </si>
  <si>
    <t>Di. und Fr., ab 17:30 Uhr bis 22:00 Uhr</t>
  </si>
  <si>
    <t>Anzahl der kalk. Objektkontrollen pro Kalenderjahr:</t>
  </si>
  <si>
    <t xml:space="preserve">Kosten pro Kalenderjahr für Objektkontrollen  </t>
  </si>
  <si>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</si>
  <si>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</si>
  <si>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</si>
  <si>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</si>
  <si>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t>Touristinfo (Markt 7) - November bis März</t>
  </si>
  <si>
    <t>Di., ab 17:30 Uhr bis 22:00 Uhr</t>
  </si>
  <si>
    <t>Basis (240 RT/Jahr)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</si>
</sst>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[$€-407]_-;\-* #,##0.00\ [$€-407]_-;_-* &quot;-&quot;??\ [$€-407]_-;_-@_-"/>
    <numFmt numFmtId="166" formatCode="_-* #,##0.00\ [$€-1]_-;\-* #,##0.00\ [$€-1]_-;_-* &quot;-&quot;??\ [$€-1]_-;_-@_-"/>
    <numFmt numFmtId="167" formatCode="#,##0.00_ ;\-#,##0.00\ "/>
  </numFmts>
  <fonts count="13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b/>
      <sz val="8"/>
      <color rgb="FFC00000"/>
      <name val="Frutiger LT 45 Light"/>
      <family val="2"/>
    </font>
    <font>
      <sz val="8"/>
      <color indexed="8"/>
      <name val="Frutiger LT 45 Light"/>
      <family val="2"/>
    </font>
    <font>
      <sz val="8"/>
      <color theme="1"/>
      <name val="Frutiger LT 45 Light"/>
      <family val="2"/>
    </font>
    <font>
      <b/>
      <sz val="7"/>
      <name val="Frutiger LT 45 Light"/>
      <family val="2"/>
    </font>
    <font>
      <sz val="10"/>
      <name val="Arial"/>
      <family val="2"/>
    </font>
    <font>
      <b/>
      <sz val="8"/>
      <color theme="1"/>
      <name val="Frutiger LT 45 Light"/>
      <family val="2"/>
    </font>
    <font>
      <sz val="8"/>
      <name val="Arial"/>
      <family val="2"/>
    </font>
    <font>
      <b/>
      <sz val="8"/>
      <color theme="1"/>
      <name val="Frutiger LT 45 Light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90">
    <xf numFmtId="0" fontId="0" fillId="0" borderId="0" xfId="0"/>
    <xf numFmtId="0" fontId="3" fillId="3" borderId="2" xfId="1" applyFont="1" applyFill="1" applyBorder="1" applyAlignment="1" applyProtection="1">
      <alignment horizontal="center" vertical="center"/>
      <protection locked="0"/>
    </xf>
    <xf numFmtId="165" fontId="3" fillId="5" borderId="2" xfId="2" applyNumberFormat="1" applyFont="1" applyFill="1" applyBorder="1" applyAlignment="1" applyProtection="1">
      <alignment horizontal="right" vertical="center"/>
      <protection locked="0"/>
    </xf>
    <xf numFmtId="2" fontId="3" fillId="5" borderId="2" xfId="2" applyNumberFormat="1" applyFont="1" applyFill="1" applyBorder="1" applyAlignment="1" applyProtection="1">
      <alignment horizontal="right" vertical="center"/>
      <protection locked="0"/>
    </xf>
    <xf numFmtId="164" fontId="4" fillId="5" borderId="2" xfId="2" applyFont="1" applyFill="1" applyBorder="1" applyAlignment="1" applyProtection="1">
      <alignment horizontal="right" vertical="center"/>
      <protection locked="0"/>
    </xf>
    <xf numFmtId="165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horizontal="right" vertical="center"/>
      <protection locked="0"/>
    </xf>
    <xf numFmtId="165" fontId="3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4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2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2" fontId="4" fillId="0" borderId="0" xfId="1" applyNumberFormat="1" applyFont="1" applyAlignment="1">
      <alignment horizontal="right" vertical="center"/>
    </xf>
    <xf numFmtId="0" fontId="8" fillId="4" borderId="2" xfId="1" applyFont="1" applyFill="1" applyBorder="1" applyAlignment="1">
      <alignment vertical="center"/>
    </xf>
    <xf numFmtId="2" fontId="4" fillId="0" borderId="2" xfId="1" applyNumberFormat="1" applyFont="1" applyBorder="1" applyAlignment="1">
      <alignment horizontal="right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0" fontId="8" fillId="4" borderId="2" xfId="1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64" fontId="3" fillId="0" borderId="0" xfId="2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4" fillId="3" borderId="8" xfId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2" fontId="3" fillId="5" borderId="2" xfId="1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>
      <alignment vertical="center" wrapText="1"/>
    </xf>
    <xf numFmtId="165" fontId="3" fillId="0" borderId="0" xfId="2" applyNumberFormat="1" applyFont="1" applyFill="1" applyBorder="1" applyAlignment="1" applyProtection="1">
      <alignment horizontal="right" vertical="center"/>
    </xf>
    <xf numFmtId="165" fontId="4" fillId="0" borderId="0" xfId="2" applyNumberFormat="1" applyFont="1" applyFill="1" applyBorder="1" applyAlignment="1" applyProtection="1">
      <alignment horizontal="right" vertical="center"/>
    </xf>
    <xf numFmtId="2" fontId="3" fillId="0" borderId="0" xfId="2" applyNumberFormat="1" applyFont="1" applyFill="1" applyBorder="1" applyAlignment="1" applyProtection="1">
      <alignment horizontal="right" vertical="center"/>
    </xf>
    <xf numFmtId="0" fontId="12" fillId="0" borderId="2" xfId="1" applyFont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1" fillId="0" borderId="10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164" fontId="4" fillId="0" borderId="0" xfId="2" applyFont="1" applyFill="1" applyBorder="1" applyAlignment="1" applyProtection="1">
      <alignment horizontal="left"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165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1" xfId="1" applyFont="1" applyBorder="1" applyAlignment="1">
      <alignment vertical="center"/>
    </xf>
  </cellXfs>
  <cellStyles count="3">
    <cellStyle name="Euro" xfId="2" xr:uid="{6AACE856-F2B4-40CF-8077-165C65AD5E96}"/>
    <cellStyle name="Standard" xfId="0" builtinId="0"/>
    <cellStyle name="Standard 2" xfId="1" xr:uid="{8117F4AF-A141-4A6D-858C-5304D4E84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9381-C36C-497D-8DCB-E551C1D945A4}">
  <sheetPr codeName="Tabelle3"/>
  <dimension ref="A1:H43"/>
  <sheetViews>
    <sheetView tabSelected="1" zoomScaleNormal="100" workbookViewId="0">
      <selection activeCell="D18" sqref="D18"/>
    </sheetView>
  </sheetViews>
  <sheetFormatPr baseColWidth="10" defaultRowHeight="11.25"/>
  <cols>
    <col min="1" max="1" width="9.42578125" style="12" customWidth="1"/>
    <col min="2" max="2" width="37.85546875" style="10" bestFit="1" customWidth="1"/>
    <col min="3" max="3" width="12.85546875" style="10" bestFit="1" customWidth="1"/>
    <col min="4" max="4" width="13.140625" style="10" bestFit="1" customWidth="1"/>
    <col min="5" max="5" width="15.5703125" style="10" bestFit="1" customWidth="1"/>
    <col min="6" max="6" width="10" style="11" bestFit="1" customWidth="1"/>
    <col min="7" max="7" width="29.5703125" style="10" bestFit="1" customWidth="1"/>
    <col min="8" max="8" width="11.140625" style="10" customWidth="1"/>
    <col min="9" max="16384" width="11.42578125" style="10"/>
  </cols>
  <sheetData>
    <row r="1" spans="1:8">
      <c r="A1" s="9" t="s">
        <v>0</v>
      </c>
    </row>
    <row r="2" spans="1:8">
      <c r="D2" s="12"/>
      <c r="F2" s="73" t="s">
        <v>1</v>
      </c>
      <c r="G2" s="73"/>
      <c r="H2" s="13">
        <v>240</v>
      </c>
    </row>
    <row r="3" spans="1:8" s="18" customFormat="1" ht="33.75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4" t="s">
        <v>8</v>
      </c>
      <c r="H3" s="16" t="s">
        <v>9</v>
      </c>
    </row>
    <row r="4" spans="1:8" s="18" customFormat="1">
      <c r="A4" s="19" t="s">
        <v>10</v>
      </c>
      <c r="B4" s="20"/>
      <c r="C4" s="15"/>
      <c r="D4" s="15"/>
      <c r="E4" s="16"/>
      <c r="F4" s="17"/>
      <c r="G4" s="14"/>
      <c r="H4" s="16"/>
    </row>
    <row r="5" spans="1:8">
      <c r="A5" s="74" t="s">
        <v>11</v>
      </c>
      <c r="B5" s="74"/>
      <c r="C5" s="21"/>
      <c r="D5" s="22"/>
      <c r="E5" s="23"/>
      <c r="F5" s="22"/>
      <c r="G5" s="24"/>
      <c r="H5" s="25"/>
    </row>
    <row r="6" spans="1:8">
      <c r="A6" s="24"/>
      <c r="B6" s="26" t="s">
        <v>12</v>
      </c>
      <c r="C6" s="26" t="s">
        <v>13</v>
      </c>
      <c r="D6" s="27">
        <v>13.82</v>
      </c>
      <c r="E6" s="23">
        <v>2</v>
      </c>
      <c r="F6" s="22">
        <f t="shared" ref="F6:F13" si="0">(((D6*(E6*2)*(($H$2/10)/12))))</f>
        <v>110.56</v>
      </c>
      <c r="G6" s="1"/>
      <c r="H6" s="25" t="e">
        <f t="shared" ref="H6:H13" si="1">F6/G6</f>
        <v>#DIV/0!</v>
      </c>
    </row>
    <row r="7" spans="1:8">
      <c r="A7" s="24"/>
      <c r="B7" s="26" t="s">
        <v>14</v>
      </c>
      <c r="C7" s="26" t="s">
        <v>13</v>
      </c>
      <c r="D7" s="27">
        <v>61.62</v>
      </c>
      <c r="E7" s="23">
        <v>2</v>
      </c>
      <c r="F7" s="22">
        <f t="shared" si="0"/>
        <v>492.96</v>
      </c>
      <c r="G7" s="1"/>
      <c r="H7" s="25" t="e">
        <f t="shared" si="1"/>
        <v>#DIV/0!</v>
      </c>
    </row>
    <row r="8" spans="1:8">
      <c r="A8" s="24"/>
      <c r="B8" s="26" t="s">
        <v>15</v>
      </c>
      <c r="C8" s="26" t="s">
        <v>13</v>
      </c>
      <c r="D8" s="27">
        <v>19.79</v>
      </c>
      <c r="E8" s="23">
        <v>2</v>
      </c>
      <c r="F8" s="22">
        <f t="shared" si="0"/>
        <v>158.32</v>
      </c>
      <c r="G8" s="1"/>
      <c r="H8" s="25" t="e">
        <f t="shared" si="1"/>
        <v>#DIV/0!</v>
      </c>
    </row>
    <row r="9" spans="1:8">
      <c r="A9" s="24"/>
      <c r="B9" s="26" t="s">
        <v>16</v>
      </c>
      <c r="C9" s="26" t="s">
        <v>13</v>
      </c>
      <c r="D9" s="27">
        <v>3.04</v>
      </c>
      <c r="E9" s="23">
        <v>2</v>
      </c>
      <c r="F9" s="22">
        <f t="shared" si="0"/>
        <v>24.32</v>
      </c>
      <c r="G9" s="1"/>
      <c r="H9" s="25" t="e">
        <f t="shared" si="1"/>
        <v>#DIV/0!</v>
      </c>
    </row>
    <row r="10" spans="1:8">
      <c r="A10" s="24"/>
      <c r="B10" s="26" t="s">
        <v>17</v>
      </c>
      <c r="C10" s="26" t="s">
        <v>13</v>
      </c>
      <c r="D10" s="27">
        <v>3.25</v>
      </c>
      <c r="E10" s="23">
        <v>2</v>
      </c>
      <c r="F10" s="22">
        <f t="shared" si="0"/>
        <v>26</v>
      </c>
      <c r="G10" s="1"/>
      <c r="H10" s="25" t="e">
        <f t="shared" si="1"/>
        <v>#DIV/0!</v>
      </c>
    </row>
    <row r="11" spans="1:8">
      <c r="A11" s="24"/>
      <c r="B11" s="26" t="s">
        <v>18</v>
      </c>
      <c r="C11" s="26" t="s">
        <v>13</v>
      </c>
      <c r="D11" s="27">
        <v>2</v>
      </c>
      <c r="E11" s="23">
        <v>2</v>
      </c>
      <c r="F11" s="22">
        <f t="shared" si="0"/>
        <v>16</v>
      </c>
      <c r="G11" s="1"/>
      <c r="H11" s="25" t="e">
        <f t="shared" si="1"/>
        <v>#DIV/0!</v>
      </c>
    </row>
    <row r="12" spans="1:8">
      <c r="A12" s="24"/>
      <c r="B12" s="26" t="s">
        <v>19</v>
      </c>
      <c r="C12" s="26" t="s">
        <v>13</v>
      </c>
      <c r="D12" s="27">
        <v>9.44</v>
      </c>
      <c r="E12" s="23">
        <v>2</v>
      </c>
      <c r="F12" s="22">
        <f t="shared" si="0"/>
        <v>75.52</v>
      </c>
      <c r="G12" s="1"/>
      <c r="H12" s="25" t="e">
        <f t="shared" si="1"/>
        <v>#DIV/0!</v>
      </c>
    </row>
    <row r="13" spans="1:8">
      <c r="A13" s="24"/>
      <c r="B13" s="28" t="s">
        <v>20</v>
      </c>
      <c r="C13" s="26" t="s">
        <v>13</v>
      </c>
      <c r="D13" s="27">
        <v>9.6300000000000008</v>
      </c>
      <c r="E13" s="23">
        <v>2</v>
      </c>
      <c r="F13" s="22">
        <f t="shared" si="0"/>
        <v>77.040000000000006</v>
      </c>
      <c r="G13" s="1"/>
      <c r="H13" s="25" t="e">
        <f t="shared" si="1"/>
        <v>#DIV/0!</v>
      </c>
    </row>
    <row r="14" spans="1:8">
      <c r="A14" s="24"/>
      <c r="B14" s="26"/>
      <c r="C14" s="26"/>
      <c r="D14" s="27"/>
      <c r="E14" s="23"/>
      <c r="F14" s="22"/>
      <c r="G14" s="24"/>
      <c r="H14" s="25"/>
    </row>
    <row r="15" spans="1:8">
      <c r="A15" s="24"/>
      <c r="B15" s="29" t="s">
        <v>21</v>
      </c>
      <c r="C15" s="29"/>
      <c r="D15" s="30">
        <f>SUM(D5:D14)</f>
        <v>122.58999999999999</v>
      </c>
      <c r="E15" s="31"/>
      <c r="F15" s="30">
        <f>SUM(F5:F14)</f>
        <v>980.71999999999991</v>
      </c>
      <c r="G15" s="32"/>
      <c r="H15" s="30" t="e">
        <f>SUM(H5:H14)</f>
        <v>#DIV/0!</v>
      </c>
    </row>
    <row r="16" spans="1:8">
      <c r="G16" s="18"/>
      <c r="H16" s="33"/>
    </row>
    <row r="17" spans="1:8" ht="22.5">
      <c r="A17" s="34"/>
      <c r="B17" s="67" t="s">
        <v>22</v>
      </c>
      <c r="C17" s="35"/>
      <c r="D17" s="14" t="s">
        <v>23</v>
      </c>
      <c r="E17" s="14" t="s">
        <v>24</v>
      </c>
      <c r="F17" s="36"/>
      <c r="G17" s="37" t="s">
        <v>25</v>
      </c>
      <c r="H17" s="38" t="e">
        <f>H15</f>
        <v>#DIV/0!</v>
      </c>
    </row>
    <row r="18" spans="1:8">
      <c r="A18" s="34"/>
      <c r="B18" s="35" t="s">
        <v>26</v>
      </c>
      <c r="C18" s="35"/>
      <c r="D18" s="2"/>
      <c r="E18" s="39">
        <f>D18*1.19</f>
        <v>0</v>
      </c>
      <c r="G18" s="40" t="s">
        <v>27</v>
      </c>
      <c r="H18" s="38" t="e">
        <f>(H17*12)/H2</f>
        <v>#DIV/0!</v>
      </c>
    </row>
    <row r="19" spans="1:8">
      <c r="B19" s="31" t="s">
        <v>28</v>
      </c>
      <c r="C19" s="3"/>
      <c r="D19" s="87"/>
      <c r="E19" s="88"/>
      <c r="G19" s="37" t="s">
        <v>29</v>
      </c>
      <c r="H19" s="41" t="e">
        <f>F15/H15</f>
        <v>#DIV/0!</v>
      </c>
    </row>
    <row r="20" spans="1:8">
      <c r="B20" s="31" t="s">
        <v>30</v>
      </c>
      <c r="C20" s="62"/>
      <c r="D20" s="59"/>
      <c r="E20" s="89"/>
      <c r="G20" s="37" t="s">
        <v>31</v>
      </c>
      <c r="H20" s="4"/>
    </row>
    <row r="21" spans="1:8">
      <c r="A21" s="34"/>
      <c r="C21" s="82"/>
      <c r="D21" s="83"/>
      <c r="E21" s="65"/>
      <c r="G21" s="37" t="s">
        <v>32</v>
      </c>
      <c r="H21" s="42" t="e">
        <f>H20*H17</f>
        <v>#DIV/0!</v>
      </c>
    </row>
    <row r="22" spans="1:8">
      <c r="B22" s="84"/>
      <c r="C22" s="82"/>
      <c r="D22" s="85"/>
      <c r="E22" s="86"/>
      <c r="G22" s="37" t="s">
        <v>33</v>
      </c>
      <c r="H22" s="42" t="e">
        <f>H21*1.19</f>
        <v>#DIV/0!</v>
      </c>
    </row>
    <row r="23" spans="1:8">
      <c r="D23" s="43"/>
      <c r="E23" s="43"/>
      <c r="G23" s="37" t="s">
        <v>34</v>
      </c>
      <c r="H23" s="42" t="e">
        <f>H22*12</f>
        <v>#DIV/0!</v>
      </c>
    </row>
    <row r="24" spans="1:8" ht="12" thickBot="1">
      <c r="B24" s="44" t="s">
        <v>35</v>
      </c>
      <c r="C24" s="44"/>
      <c r="D24" s="45" t="s">
        <v>49</v>
      </c>
      <c r="E24" s="31" t="s">
        <v>36</v>
      </c>
      <c r="G24" s="18"/>
    </row>
    <row r="25" spans="1:8">
      <c r="B25" s="31" t="s">
        <v>37</v>
      </c>
      <c r="C25" s="31"/>
      <c r="D25" s="5"/>
      <c r="E25" s="46"/>
      <c r="G25" s="47" t="s">
        <v>38</v>
      </c>
    </row>
    <row r="26" spans="1:8" ht="12" thickBot="1">
      <c r="B26" s="31" t="s">
        <v>39</v>
      </c>
      <c r="C26" s="31"/>
      <c r="D26" s="6"/>
      <c r="E26" s="46"/>
      <c r="G26" s="48" t="s">
        <v>40</v>
      </c>
      <c r="H26" s="49"/>
    </row>
    <row r="27" spans="1:8">
      <c r="B27" s="31" t="s">
        <v>41</v>
      </c>
      <c r="C27" s="31"/>
      <c r="D27" s="7"/>
      <c r="E27" s="46"/>
      <c r="H27" s="50"/>
    </row>
    <row r="28" spans="1:8">
      <c r="B28" s="31" t="s">
        <v>42</v>
      </c>
      <c r="C28" s="31"/>
      <c r="D28" s="8"/>
      <c r="E28" s="46"/>
      <c r="H28" s="50"/>
    </row>
    <row r="29" spans="1:8">
      <c r="H29" s="50"/>
    </row>
    <row r="30" spans="1:8" ht="11.25" customHeight="1">
      <c r="A30" s="75"/>
      <c r="B30" s="75"/>
      <c r="C30" s="75"/>
      <c r="D30" s="75"/>
      <c r="E30" s="75"/>
      <c r="F30" s="75"/>
      <c r="G30" s="75"/>
      <c r="H30" s="75"/>
    </row>
    <row r="31" spans="1:8">
      <c r="A31" s="75"/>
      <c r="B31" s="75"/>
      <c r="C31" s="75"/>
      <c r="D31" s="75"/>
      <c r="E31" s="75"/>
      <c r="F31" s="75"/>
      <c r="G31" s="75"/>
      <c r="H31" s="75"/>
    </row>
    <row r="32" spans="1:8" ht="5.25" customHeight="1">
      <c r="A32" s="51"/>
      <c r="D32" s="52"/>
      <c r="F32" s="10"/>
      <c r="H32" s="12"/>
    </row>
    <row r="33" spans="1:8">
      <c r="A33" s="51"/>
      <c r="D33" s="52"/>
      <c r="F33" s="10"/>
    </row>
    <row r="34" spans="1:8" s="53" customFormat="1" ht="25.5" customHeight="1">
      <c r="A34" s="76" t="s">
        <v>43</v>
      </c>
      <c r="B34" s="77"/>
      <c r="C34" s="77"/>
      <c r="D34" s="77"/>
      <c r="E34" s="77"/>
      <c r="F34" s="77"/>
      <c r="G34" s="77"/>
      <c r="H34" s="78"/>
    </row>
    <row r="35" spans="1:8" s="53" customFormat="1">
      <c r="A35" s="79"/>
      <c r="B35" s="80"/>
      <c r="C35" s="80"/>
      <c r="D35" s="80"/>
      <c r="E35" s="80"/>
      <c r="F35" s="80"/>
      <c r="G35" s="80"/>
      <c r="H35" s="81"/>
    </row>
    <row r="36" spans="1:8" s="53" customFormat="1">
      <c r="A36" s="54" t="s">
        <v>44</v>
      </c>
      <c r="B36" s="68"/>
      <c r="E36" s="52"/>
      <c r="F36" s="69"/>
      <c r="G36" s="11"/>
      <c r="H36" s="70"/>
    </row>
    <row r="37" spans="1:8">
      <c r="A37" s="55" t="s">
        <v>45</v>
      </c>
      <c r="B37" s="33"/>
      <c r="F37" s="69"/>
      <c r="G37" s="11"/>
      <c r="H37" s="71"/>
    </row>
    <row r="38" spans="1:8">
      <c r="A38" s="56"/>
      <c r="B38" s="33"/>
      <c r="F38" s="69"/>
      <c r="G38" s="11"/>
      <c r="H38" s="71"/>
    </row>
    <row r="39" spans="1:8">
      <c r="A39" s="56"/>
      <c r="B39" s="33"/>
      <c r="F39" s="69"/>
      <c r="G39" s="11"/>
      <c r="H39" s="71"/>
    </row>
    <row r="40" spans="1:8">
      <c r="A40" s="56"/>
      <c r="B40" s="33"/>
      <c r="F40" s="69"/>
      <c r="G40" s="11"/>
      <c r="H40" s="71"/>
    </row>
    <row r="41" spans="1:8" ht="17.25" customHeight="1">
      <c r="A41" s="56"/>
      <c r="B41" s="33"/>
      <c r="E41" s="52"/>
      <c r="F41" s="69"/>
      <c r="H41" s="71"/>
    </row>
    <row r="42" spans="1:8">
      <c r="A42" s="57" t="s">
        <v>46</v>
      </c>
      <c r="B42" s="58"/>
      <c r="C42" s="59"/>
      <c r="D42" s="59"/>
      <c r="E42" s="59"/>
      <c r="F42" s="60"/>
      <c r="G42" s="59"/>
      <c r="H42" s="72"/>
    </row>
    <row r="43" spans="1:8">
      <c r="A43" s="10"/>
      <c r="D43" s="12"/>
      <c r="E43" s="61"/>
      <c r="F43" s="10"/>
      <c r="G43" s="11"/>
      <c r="H43" s="11"/>
    </row>
  </sheetData>
  <sheetProtection algorithmName="SHA-512" hashValue="1R7rQ/wIz8ATQ+JRYso/djvBQpo2BXD8xTcbGDD8w6mZB4uhSy7GX9ioOdit9ljPxaE92EU1vnbeJsEBHkoKug==" saltValue="j3hYpMHswsqwLOUAyKwDHw==" spinCount="100000" sheet="1" selectLockedCells="1"/>
  <protectedRanges>
    <protectedRange password="C61A" sqref="H26:H29" name="Bereich3"/>
    <protectedRange password="C61A" sqref="G5:G14" name="Bereich1"/>
    <protectedRange password="C61A" sqref="H20" name="Bereich2_1"/>
    <protectedRange password="C61A" sqref="D21:E22 D18:E18" name="Bereich3_2"/>
    <protectedRange password="C61A" sqref="D24:D28" name="Bereich3_3"/>
    <protectedRange password="C61A" sqref="C19" name="Bereich3_1"/>
  </protectedRanges>
  <mergeCells count="5">
    <mergeCell ref="F2:G2"/>
    <mergeCell ref="A5:B5"/>
    <mergeCell ref="A30:H31"/>
    <mergeCell ref="A34:H34"/>
    <mergeCell ref="A35:H35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Touristinfo, 
Markt 7, 01829 Stadt Wehlen</oddHeader>
    <oddFooter>&amp;R&amp;P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270E-22EC-44DD-B9D9-391381B654E1}">
  <sheetPr codeName="Tabelle4"/>
  <dimension ref="A1:H43"/>
  <sheetViews>
    <sheetView zoomScaleNormal="100" workbookViewId="0">
      <selection activeCell="G6" sqref="G6"/>
    </sheetView>
  </sheetViews>
  <sheetFormatPr baseColWidth="10" defaultRowHeight="11.25"/>
  <cols>
    <col min="1" max="1" width="9.42578125" style="12" customWidth="1"/>
    <col min="2" max="2" width="37.85546875" style="10" bestFit="1" customWidth="1"/>
    <col min="3" max="3" width="12.85546875" style="10" bestFit="1" customWidth="1"/>
    <col min="4" max="4" width="13.140625" style="10" bestFit="1" customWidth="1"/>
    <col min="5" max="5" width="15.5703125" style="10" bestFit="1" customWidth="1"/>
    <col min="6" max="6" width="10" style="11" bestFit="1" customWidth="1"/>
    <col min="7" max="7" width="27.42578125" style="10" bestFit="1" customWidth="1"/>
    <col min="8" max="8" width="11.140625" style="10" customWidth="1"/>
    <col min="9" max="16384" width="11.42578125" style="10"/>
  </cols>
  <sheetData>
    <row r="1" spans="1:8">
      <c r="A1" s="9" t="s">
        <v>0</v>
      </c>
    </row>
    <row r="2" spans="1:8">
      <c r="D2" s="12"/>
      <c r="F2" s="73" t="s">
        <v>1</v>
      </c>
      <c r="G2" s="73"/>
      <c r="H2" s="13">
        <v>240</v>
      </c>
    </row>
    <row r="3" spans="1:8" s="18" customFormat="1" ht="33.75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4" t="s">
        <v>8</v>
      </c>
      <c r="H3" s="16" t="s">
        <v>9</v>
      </c>
    </row>
    <row r="4" spans="1:8" s="18" customFormat="1">
      <c r="A4" s="19" t="s">
        <v>47</v>
      </c>
      <c r="B4" s="20"/>
      <c r="C4" s="15"/>
      <c r="D4" s="15"/>
      <c r="E4" s="16"/>
      <c r="F4" s="17"/>
      <c r="G4" s="14"/>
      <c r="H4" s="16"/>
    </row>
    <row r="5" spans="1:8">
      <c r="A5" s="74" t="s">
        <v>11</v>
      </c>
      <c r="B5" s="74"/>
      <c r="C5" s="21"/>
      <c r="D5" s="22"/>
      <c r="E5" s="23"/>
      <c r="F5" s="22"/>
      <c r="G5" s="24"/>
      <c r="H5" s="25"/>
    </row>
    <row r="6" spans="1:8">
      <c r="A6" s="24"/>
      <c r="B6" s="26" t="s">
        <v>12</v>
      </c>
      <c r="C6" s="26" t="s">
        <v>13</v>
      </c>
      <c r="D6" s="27">
        <v>13.82</v>
      </c>
      <c r="E6" s="23">
        <v>1</v>
      </c>
      <c r="F6" s="22">
        <f t="shared" ref="F6:F13" si="0">(((D6*(E6*2)*(($H$2/10)/12))))</f>
        <v>55.28</v>
      </c>
      <c r="G6" s="1"/>
      <c r="H6" s="25" t="e">
        <f t="shared" ref="H6:H13" si="1">F6/G6</f>
        <v>#DIV/0!</v>
      </c>
    </row>
    <row r="7" spans="1:8">
      <c r="A7" s="24"/>
      <c r="B7" s="26" t="s">
        <v>14</v>
      </c>
      <c r="C7" s="26" t="s">
        <v>13</v>
      </c>
      <c r="D7" s="27">
        <v>61.62</v>
      </c>
      <c r="E7" s="23">
        <v>1</v>
      </c>
      <c r="F7" s="22">
        <f t="shared" si="0"/>
        <v>246.48</v>
      </c>
      <c r="G7" s="1"/>
      <c r="H7" s="25" t="e">
        <f t="shared" si="1"/>
        <v>#DIV/0!</v>
      </c>
    </row>
    <row r="8" spans="1:8">
      <c r="A8" s="24"/>
      <c r="B8" s="26" t="s">
        <v>15</v>
      </c>
      <c r="C8" s="26" t="s">
        <v>13</v>
      </c>
      <c r="D8" s="27">
        <v>19.79</v>
      </c>
      <c r="E8" s="23">
        <v>1</v>
      </c>
      <c r="F8" s="22">
        <f t="shared" si="0"/>
        <v>79.16</v>
      </c>
      <c r="G8" s="1"/>
      <c r="H8" s="25" t="e">
        <f t="shared" si="1"/>
        <v>#DIV/0!</v>
      </c>
    </row>
    <row r="9" spans="1:8">
      <c r="A9" s="24"/>
      <c r="B9" s="26" t="s">
        <v>16</v>
      </c>
      <c r="C9" s="26" t="s">
        <v>13</v>
      </c>
      <c r="D9" s="27">
        <v>3.04</v>
      </c>
      <c r="E9" s="23">
        <v>1</v>
      </c>
      <c r="F9" s="22">
        <f t="shared" si="0"/>
        <v>12.16</v>
      </c>
      <c r="G9" s="1"/>
      <c r="H9" s="25" t="e">
        <f t="shared" si="1"/>
        <v>#DIV/0!</v>
      </c>
    </row>
    <row r="10" spans="1:8">
      <c r="A10" s="24"/>
      <c r="B10" s="26" t="s">
        <v>17</v>
      </c>
      <c r="C10" s="26" t="s">
        <v>13</v>
      </c>
      <c r="D10" s="27">
        <v>3.25</v>
      </c>
      <c r="E10" s="23">
        <v>1</v>
      </c>
      <c r="F10" s="22">
        <f t="shared" si="0"/>
        <v>13</v>
      </c>
      <c r="G10" s="1"/>
      <c r="H10" s="25" t="e">
        <f t="shared" si="1"/>
        <v>#DIV/0!</v>
      </c>
    </row>
    <row r="11" spans="1:8">
      <c r="A11" s="24"/>
      <c r="B11" s="26" t="s">
        <v>18</v>
      </c>
      <c r="C11" s="26" t="s">
        <v>13</v>
      </c>
      <c r="D11" s="27">
        <v>2</v>
      </c>
      <c r="E11" s="23">
        <v>1</v>
      </c>
      <c r="F11" s="22">
        <f t="shared" si="0"/>
        <v>8</v>
      </c>
      <c r="G11" s="1"/>
      <c r="H11" s="25" t="e">
        <f t="shared" si="1"/>
        <v>#DIV/0!</v>
      </c>
    </row>
    <row r="12" spans="1:8">
      <c r="A12" s="24"/>
      <c r="B12" s="26" t="s">
        <v>19</v>
      </c>
      <c r="C12" s="26" t="s">
        <v>13</v>
      </c>
      <c r="D12" s="27">
        <v>9.44</v>
      </c>
      <c r="E12" s="23">
        <v>1</v>
      </c>
      <c r="F12" s="22">
        <f t="shared" si="0"/>
        <v>37.76</v>
      </c>
      <c r="G12" s="1"/>
      <c r="H12" s="25" t="e">
        <f t="shared" si="1"/>
        <v>#DIV/0!</v>
      </c>
    </row>
    <row r="13" spans="1:8">
      <c r="A13" s="24"/>
      <c r="B13" s="28" t="s">
        <v>20</v>
      </c>
      <c r="C13" s="26" t="s">
        <v>13</v>
      </c>
      <c r="D13" s="27">
        <v>9.6300000000000008</v>
      </c>
      <c r="E13" s="23">
        <v>1</v>
      </c>
      <c r="F13" s="22">
        <f t="shared" si="0"/>
        <v>38.520000000000003</v>
      </c>
      <c r="G13" s="1"/>
      <c r="H13" s="25" t="e">
        <f t="shared" si="1"/>
        <v>#DIV/0!</v>
      </c>
    </row>
    <row r="14" spans="1:8">
      <c r="A14" s="24"/>
      <c r="B14" s="26"/>
      <c r="C14" s="26"/>
      <c r="D14" s="27"/>
      <c r="E14" s="23"/>
      <c r="F14" s="22"/>
      <c r="G14" s="24"/>
      <c r="H14" s="25"/>
    </row>
    <row r="15" spans="1:8">
      <c r="A15" s="24"/>
      <c r="B15" s="29" t="s">
        <v>21</v>
      </c>
      <c r="C15" s="29"/>
      <c r="D15" s="30">
        <f>SUM(D5:D14)</f>
        <v>122.58999999999999</v>
      </c>
      <c r="E15" s="31"/>
      <c r="F15" s="30">
        <f>SUM(F5:F14)</f>
        <v>490.35999999999996</v>
      </c>
      <c r="G15" s="32"/>
      <c r="H15" s="30" t="e">
        <f>SUM(H5:H14)</f>
        <v>#DIV/0!</v>
      </c>
    </row>
    <row r="16" spans="1:8">
      <c r="G16" s="18"/>
      <c r="H16" s="33"/>
    </row>
    <row r="17" spans="1:8">
      <c r="A17" s="34"/>
      <c r="B17" s="63"/>
      <c r="C17" s="18"/>
      <c r="D17" s="34"/>
      <c r="E17" s="34"/>
      <c r="F17" s="36"/>
      <c r="G17" s="37" t="s">
        <v>25</v>
      </c>
      <c r="H17" s="38" t="e">
        <f>H15</f>
        <v>#DIV/0!</v>
      </c>
    </row>
    <row r="18" spans="1:8">
      <c r="A18" s="34"/>
      <c r="B18" s="18"/>
      <c r="C18" s="18"/>
      <c r="D18" s="64"/>
      <c r="E18" s="65"/>
      <c r="G18" s="40" t="s">
        <v>27</v>
      </c>
      <c r="H18" s="38" t="e">
        <f>(H17*12)/H2</f>
        <v>#DIV/0!</v>
      </c>
    </row>
    <row r="19" spans="1:8">
      <c r="C19" s="66"/>
      <c r="G19" s="37" t="s">
        <v>29</v>
      </c>
      <c r="H19" s="41" t="e">
        <f>F15/H15</f>
        <v>#DIV/0!</v>
      </c>
    </row>
    <row r="20" spans="1:8">
      <c r="C20" s="33"/>
      <c r="G20" s="37" t="s">
        <v>31</v>
      </c>
      <c r="H20" s="4"/>
    </row>
    <row r="21" spans="1:8">
      <c r="A21" s="34"/>
      <c r="B21" s="18"/>
      <c r="C21" s="18"/>
      <c r="D21" s="64"/>
      <c r="E21" s="65"/>
      <c r="G21" s="37" t="s">
        <v>32</v>
      </c>
      <c r="H21" s="42" t="e">
        <f>H20*H17</f>
        <v>#DIV/0!</v>
      </c>
    </row>
    <row r="22" spans="1:8">
      <c r="C22" s="18"/>
      <c r="E22" s="12"/>
      <c r="G22" s="37" t="s">
        <v>33</v>
      </c>
      <c r="H22" s="42" t="e">
        <f>H21*1.19</f>
        <v>#DIV/0!</v>
      </c>
    </row>
    <row r="23" spans="1:8">
      <c r="D23" s="43"/>
      <c r="E23" s="43"/>
      <c r="G23" s="37" t="s">
        <v>34</v>
      </c>
      <c r="H23" s="42" t="e">
        <f>H22*12</f>
        <v>#DIV/0!</v>
      </c>
    </row>
    <row r="24" spans="1:8" ht="12" thickBot="1">
      <c r="B24" s="44" t="s">
        <v>35</v>
      </c>
      <c r="C24" s="44"/>
      <c r="D24" s="45" t="s">
        <v>49</v>
      </c>
      <c r="E24" s="31" t="s">
        <v>36</v>
      </c>
      <c r="G24" s="18"/>
    </row>
    <row r="25" spans="1:8">
      <c r="B25" s="31" t="s">
        <v>37</v>
      </c>
      <c r="C25" s="31"/>
      <c r="D25" s="5"/>
      <c r="E25" s="46"/>
      <c r="G25" s="47" t="s">
        <v>38</v>
      </c>
    </row>
    <row r="26" spans="1:8" ht="12" thickBot="1">
      <c r="B26" s="31" t="s">
        <v>39</v>
      </c>
      <c r="C26" s="31"/>
      <c r="D26" s="6"/>
      <c r="E26" s="46"/>
      <c r="G26" s="48" t="s">
        <v>48</v>
      </c>
      <c r="H26" s="49"/>
    </row>
    <row r="27" spans="1:8">
      <c r="B27" s="31" t="s">
        <v>41</v>
      </c>
      <c r="C27" s="31"/>
      <c r="D27" s="7"/>
      <c r="E27" s="46"/>
      <c r="H27" s="50"/>
    </row>
    <row r="28" spans="1:8">
      <c r="B28" s="31" t="s">
        <v>42</v>
      </c>
      <c r="C28" s="31"/>
      <c r="D28" s="8"/>
      <c r="E28" s="46"/>
      <c r="H28" s="50"/>
    </row>
    <row r="29" spans="1:8">
      <c r="H29" s="50"/>
    </row>
    <row r="30" spans="1:8" ht="11.25" customHeight="1">
      <c r="A30" s="75"/>
      <c r="B30" s="75"/>
      <c r="C30" s="75"/>
      <c r="D30" s="75"/>
      <c r="E30" s="75"/>
      <c r="F30" s="75"/>
      <c r="G30" s="75"/>
      <c r="H30" s="75"/>
    </row>
    <row r="31" spans="1:8">
      <c r="A31" s="75"/>
      <c r="B31" s="75"/>
      <c r="C31" s="75"/>
      <c r="D31" s="75"/>
      <c r="E31" s="75"/>
      <c r="F31" s="75"/>
      <c r="G31" s="75"/>
      <c r="H31" s="75"/>
    </row>
    <row r="32" spans="1:8" ht="5.25" customHeight="1">
      <c r="A32" s="51"/>
      <c r="D32" s="52"/>
      <c r="F32" s="10"/>
      <c r="H32" s="12"/>
    </row>
    <row r="33" spans="1:8">
      <c r="A33" s="51"/>
      <c r="D33" s="52"/>
      <c r="F33" s="10"/>
    </row>
    <row r="34" spans="1:8" s="53" customFormat="1" ht="25.5" customHeight="1">
      <c r="A34" s="76" t="s">
        <v>43</v>
      </c>
      <c r="B34" s="77"/>
      <c r="C34" s="77"/>
      <c r="D34" s="77"/>
      <c r="E34" s="77"/>
      <c r="F34" s="77"/>
      <c r="G34" s="77"/>
      <c r="H34" s="78"/>
    </row>
    <row r="35" spans="1:8" s="53" customFormat="1">
      <c r="A35" s="79"/>
      <c r="B35" s="80"/>
      <c r="C35" s="80"/>
      <c r="D35" s="80"/>
      <c r="E35" s="80"/>
      <c r="F35" s="80"/>
      <c r="G35" s="80"/>
      <c r="H35" s="81"/>
    </row>
    <row r="36" spans="1:8" s="53" customFormat="1">
      <c r="A36" s="54" t="s">
        <v>44</v>
      </c>
      <c r="B36" s="68"/>
      <c r="E36" s="52"/>
      <c r="F36" s="69"/>
      <c r="G36" s="11"/>
      <c r="H36" s="70"/>
    </row>
    <row r="37" spans="1:8">
      <c r="A37" s="55" t="s">
        <v>45</v>
      </c>
      <c r="B37" s="33"/>
      <c r="F37" s="69"/>
      <c r="G37" s="11"/>
      <c r="H37" s="71"/>
    </row>
    <row r="38" spans="1:8">
      <c r="A38" s="56"/>
      <c r="B38" s="33"/>
      <c r="F38" s="69"/>
      <c r="G38" s="11"/>
      <c r="H38" s="71"/>
    </row>
    <row r="39" spans="1:8">
      <c r="A39" s="56"/>
      <c r="B39" s="33"/>
      <c r="F39" s="69"/>
      <c r="G39" s="11"/>
      <c r="H39" s="71"/>
    </row>
    <row r="40" spans="1:8">
      <c r="A40" s="56"/>
      <c r="B40" s="33"/>
      <c r="F40" s="69"/>
      <c r="G40" s="11"/>
      <c r="H40" s="71"/>
    </row>
    <row r="41" spans="1:8" ht="17.25" customHeight="1">
      <c r="A41" s="56"/>
      <c r="B41" s="33"/>
      <c r="E41" s="52"/>
      <c r="F41" s="69"/>
      <c r="H41" s="71"/>
    </row>
    <row r="42" spans="1:8">
      <c r="A42" s="57" t="s">
        <v>46</v>
      </c>
      <c r="B42" s="58"/>
      <c r="C42" s="59"/>
      <c r="D42" s="59"/>
      <c r="E42" s="59"/>
      <c r="F42" s="60"/>
      <c r="G42" s="59"/>
      <c r="H42" s="72"/>
    </row>
    <row r="43" spans="1:8">
      <c r="A43" s="10"/>
      <c r="D43" s="12"/>
      <c r="E43" s="61"/>
      <c r="F43" s="10"/>
      <c r="G43" s="11"/>
      <c r="H43" s="11"/>
    </row>
  </sheetData>
  <sheetProtection algorithmName="SHA-512" hashValue="pMZN8zPWeW8JIjOjNtibHGwLLrey0lS+00+yCby7G5FsNMIj6d9zdSathxT3ufGJ2bwjK1np/IxsVoAC+yYeRw==" saltValue="kMITTmaFqvfaTB7Edo0PRA==" spinCount="100000" sheet="1" selectLockedCells="1"/>
  <protectedRanges>
    <protectedRange password="C61A" sqref="H26:H29" name="Bereich3"/>
    <protectedRange password="C61A" sqref="G5:G14" name="Bereich1"/>
    <protectedRange password="C61A" sqref="H20" name="Bereich2_1"/>
    <protectedRange password="C61A" sqref="D21:E22 D18:E18" name="Bereich3_2"/>
    <protectedRange password="C61A" sqref="D24:D28" name="Bereich3_3"/>
    <protectedRange password="C61A" sqref="C19" name="Bereich3_1"/>
  </protectedRanges>
  <mergeCells count="5">
    <mergeCell ref="F2:G2"/>
    <mergeCell ref="A5:B5"/>
    <mergeCell ref="A30:H31"/>
    <mergeCell ref="A34:H34"/>
    <mergeCell ref="A35:H35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Touristinfo, 
Markt 7, 01829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TI Saison</vt:lpstr>
      <vt:lpstr>TI außerhalb</vt:lpstr>
      <vt:lpstr>'TI außerhalb'!Drucktitel</vt:lpstr>
      <vt:lpstr>'TI Saison'!Drucktitel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2025-06-03T14:17:44Z</dcterms:created>
  <dcterms:modified xsi:type="dcterms:W3CDTF">2025-08-01T07:14:55Z</dcterms:modified>
</cp:coreProperties>
</file>