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rnp365.sharepoint.com/sites/SaaleeingangZoo-Zoo_Extern_AG_PST/Freigegebene Dokumente/06_Ausschreibung Planer/28_HLS LP 4-8 alles neu/02_Vergabeunterlagen/02_Ausschreibungsunterlagen/"/>
    </mc:Choice>
  </mc:AlternateContent>
  <xr:revisionPtr revIDLastSave="305" documentId="8_{2B440296-CF57-4918-9549-5DA6E288FF04}" xr6:coauthVersionLast="47" xr6:coauthVersionMax="47" xr10:uidLastSave="{50C4DEBB-3FE4-4E89-825E-59CD1300ED14}"/>
  <bookViews>
    <workbookView xWindow="-120" yWindow="-120" windowWidth="29040" windowHeight="15720" firstSheet="1" activeTab="4" xr2:uid="{E1316847-B813-44AA-B894-463A4DED0427}"/>
  </bookViews>
  <sheets>
    <sheet name="Hinweis" sheetId="6" r:id="rId1"/>
    <sheet name="Gesamt" sheetId="8" r:id="rId2"/>
    <sheet name="Turm-AG 410" sheetId="9" r:id="rId3"/>
    <sheet name="Turm-AG 430" sheetId="11" r:id="rId4"/>
    <sheet name="Turm-AG 470" sheetId="14" r:id="rId5"/>
    <sheet name="Kolonnaden-AG 410" sheetId="12" r:id="rId6"/>
    <sheet name="Kolonnaden-AG 420" sheetId="13" r:id="rId7"/>
  </sheets>
  <definedNames>
    <definedName name="_xlnm.Print_Area" localSheetId="5">'Kolonnaden-AG 410'!$A$1:$F$37</definedName>
    <definedName name="_xlnm.Print_Area" localSheetId="6">'Kolonnaden-AG 420'!$A$1:$F$37</definedName>
    <definedName name="_xlnm.Print_Area" localSheetId="2">'Turm-AG 410'!$A$1:$F$41</definedName>
    <definedName name="_xlnm.Print_Area" localSheetId="3">'Turm-AG 430'!$A$1:$F$40</definedName>
    <definedName name="_xlnm.Print_Area" localSheetId="4">'Turm-AG 470'!$A$1:$F$41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8" l="1"/>
  <c r="F29" i="9"/>
  <c r="F28" i="11"/>
  <c r="E11" i="8"/>
  <c r="E7" i="8" l="1"/>
  <c r="F36" i="14"/>
  <c r="F4" i="13"/>
  <c r="F4" i="12"/>
  <c r="F25" i="13"/>
  <c r="F25" i="12" l="1"/>
  <c r="F7" i="8" s="1"/>
  <c r="F15" i="14" l="1"/>
  <c r="F18" i="14"/>
  <c r="F17" i="14"/>
  <c r="F16" i="14"/>
  <c r="F20" i="14" l="1"/>
  <c r="F31" i="14"/>
  <c r="F33" i="14" s="1"/>
  <c r="F35" i="14" s="1"/>
  <c r="F37" i="14" s="1"/>
  <c r="F16" i="9"/>
  <c r="F38" i="14" l="1"/>
  <c r="F39" i="14" s="1"/>
  <c r="F32" i="13"/>
  <c r="F18" i="13"/>
  <c r="F17" i="13"/>
  <c r="F16" i="13"/>
  <c r="F15" i="13"/>
  <c r="F32" i="12"/>
  <c r="F18" i="12"/>
  <c r="F10" i="8" s="1"/>
  <c r="F12" i="8" s="1"/>
  <c r="F17" i="12"/>
  <c r="F16" i="12"/>
  <c r="F15" i="12"/>
  <c r="F35" i="11"/>
  <c r="F18" i="11"/>
  <c r="F17" i="11"/>
  <c r="F16" i="11"/>
  <c r="F15" i="11"/>
  <c r="F20" i="13" l="1"/>
  <c r="F6" i="8"/>
  <c r="F8" i="8" s="1"/>
  <c r="F14" i="8" s="1"/>
  <c r="F20" i="11"/>
  <c r="F27" i="13"/>
  <c r="F29" i="13" s="1"/>
  <c r="F31" i="13" s="1"/>
  <c r="F33" i="13" s="1"/>
  <c r="F34" i="13" s="1"/>
  <c r="F35" i="13" s="1"/>
  <c r="F20" i="12"/>
  <c r="F27" i="12" s="1"/>
  <c r="F29" i="12" s="1"/>
  <c r="F30" i="11" l="1"/>
  <c r="F32" i="11" s="1"/>
  <c r="F34" i="11" s="1"/>
  <c r="F36" i="11" s="1"/>
  <c r="F37" i="11" s="1"/>
  <c r="F38" i="11" s="1"/>
  <c r="F31" i="12"/>
  <c r="F33" i="12" s="1"/>
  <c r="F34" i="12" s="1"/>
  <c r="F35" i="12" s="1"/>
  <c r="F15" i="8"/>
  <c r="F16" i="8" s="1"/>
  <c r="F36" i="9"/>
  <c r="F19" i="9"/>
  <c r="F18" i="9"/>
  <c r="F17" i="9"/>
  <c r="F21" i="9" l="1"/>
  <c r="E6" i="8"/>
  <c r="E8" i="8" s="1"/>
  <c r="G8" i="8" s="1"/>
  <c r="E10" i="8"/>
  <c r="E12" i="8" s="1"/>
  <c r="F31" i="9"/>
  <c r="F33" i="9" s="1"/>
  <c r="G12" i="8" l="1"/>
  <c r="E14" i="8"/>
  <c r="F35" i="9"/>
  <c r="F37" i="9" s="1"/>
  <c r="E15" i="8"/>
  <c r="G15" i="8" s="1"/>
  <c r="F38" i="9" l="1"/>
  <c r="F39" i="9"/>
  <c r="E16" i="8"/>
  <c r="G16" i="8" s="1"/>
</calcChain>
</file>

<file path=xl/sharedStrings.xml><?xml version="1.0" encoding="utf-8"?>
<sst xmlns="http://schemas.openxmlformats.org/spreadsheetml/2006/main" count="191" uniqueCount="65">
  <si>
    <t xml:space="preserve">Bitte beachten Sie die folgenden Hinweise! </t>
  </si>
  <si>
    <t xml:space="preserve">Die Honorarermittlung ist vollständig zu bepreisen. </t>
  </si>
  <si>
    <t>Die hinterlegten Formeln sind selbständig auf Ihre Richtigkeit zu prüfen</t>
  </si>
  <si>
    <t>Die beigefügte Honorarermittlung ist ausgefüllt, unterschrieben und mit dem Angebot abzugeben. Im Zuge des Bietergespräches kann das Honorarangebot nach Verhandlungen angepasst werden, sofern diese stattfinden.</t>
  </si>
  <si>
    <t xml:space="preserve">Honorar </t>
  </si>
  <si>
    <t xml:space="preserve">Grundleistungen LP 8 netto </t>
  </si>
  <si>
    <t>Summe NK und Nachlass</t>
  </si>
  <si>
    <t xml:space="preserve">              </t>
  </si>
  <si>
    <t>Honorar</t>
  </si>
  <si>
    <t>€</t>
  </si>
  <si>
    <t xml:space="preserve">anrechenbare Kosten netto </t>
  </si>
  <si>
    <t>Honorarzone</t>
  </si>
  <si>
    <t>Honorarsatz</t>
  </si>
  <si>
    <t>LP</t>
  </si>
  <si>
    <t>Leistung</t>
  </si>
  <si>
    <t>gem. HOAI</t>
  </si>
  <si>
    <t>Angebot</t>
  </si>
  <si>
    <t>Ausführungsplanung</t>
  </si>
  <si>
    <t>Vorbereitung der Vergabe</t>
  </si>
  <si>
    <t>Mitwirkung bei der Vergabe</t>
  </si>
  <si>
    <t>Objektüberwachung</t>
  </si>
  <si>
    <t>besondere Leistungen</t>
  </si>
  <si>
    <t xml:space="preserve">Zwischensumme der besonderen Leistungen </t>
  </si>
  <si>
    <t>Nebenkosten</t>
  </si>
  <si>
    <t xml:space="preserve">Honorarangebot netto </t>
  </si>
  <si>
    <t xml:space="preserve">Nachlass </t>
  </si>
  <si>
    <t xml:space="preserve">Honorarangebot netto inkl. Nachlass </t>
  </si>
  <si>
    <t>zzgl 19 % USt.</t>
  </si>
  <si>
    <t xml:space="preserve">Honorarangebot brutto </t>
  </si>
  <si>
    <t>sonstige nicht wertungsrelevanten Angebote / Stundensätze</t>
  </si>
  <si>
    <t>netto Honorar</t>
  </si>
  <si>
    <t>Projektleiter</t>
  </si>
  <si>
    <t>Ingenieur</t>
  </si>
  <si>
    <t xml:space="preserve">sonstige Mitarbeiter </t>
  </si>
  <si>
    <t xml:space="preserve">Unterschrift, Datum, Stempel </t>
  </si>
  <si>
    <t>II</t>
  </si>
  <si>
    <t>Neubau Turm</t>
  </si>
  <si>
    <t>Sanierung Kolonnaden</t>
  </si>
  <si>
    <t>Grundleistungen LP 5-7 netto</t>
  </si>
  <si>
    <t>SEZ Planung und Ausführung - Honorarblatt gesamt</t>
  </si>
  <si>
    <t>TGA Gesamthonorar Anlagengruppe 1</t>
  </si>
  <si>
    <t xml:space="preserve">Preisangebot Anlagengruppe 1
Abwasser-, Wasser-, Gasanlagen (KG 410) </t>
  </si>
  <si>
    <t xml:space="preserve">Preisangebot Anlagengruppe 2
Wärmeversorgungsanlagen  (KG 420) </t>
  </si>
  <si>
    <t>Preisangebot Anlagengruppe 3
Lufttechnische Anlagen (KG 430)</t>
  </si>
  <si>
    <t>TGA Gesamthonorar Anlagengruppe 3</t>
  </si>
  <si>
    <t>Zwischensumme LP 5 bis 8</t>
  </si>
  <si>
    <t xml:space="preserve">Prüfen und Anerkennen von Schalplänen der TWPL auf Übereinstimmung mit der Schlitz- und Durchbruchplanung </t>
  </si>
  <si>
    <t>LP5</t>
  </si>
  <si>
    <t xml:space="preserve">Fortschreiben der Ausführungspläne bis zum Bestand </t>
  </si>
  <si>
    <t>Koordinierung der Übergabe inkl. Einweisungen an den Nutzer und Bauherrn (Inbetriebnahmemanagement)</t>
  </si>
  <si>
    <t>LP8</t>
  </si>
  <si>
    <t>besonder Leistungen LP 5-7 netto</t>
  </si>
  <si>
    <t>besonder Leistungen LP 8 netto</t>
  </si>
  <si>
    <t>Summe LP 8 netto</t>
  </si>
  <si>
    <t>Erstellen eines Instandhaltungskonzepts Erstellen fachübergreifender Betriebsanleitungen (zum Beispiel Betriebshandbuch, Reparaturhandbuch) oder Facility Management-
Konzepte</t>
  </si>
  <si>
    <t>TGA Gesamthonorar Anlagengruppe 7</t>
  </si>
  <si>
    <t>Preisangebot Anlagengruppe 7
nutzerspezifische Anlagen (KG 470)</t>
  </si>
  <si>
    <t>LP 3</t>
  </si>
  <si>
    <t>10 Stunden</t>
  </si>
  <si>
    <t xml:space="preserve">Planungskonzept/Berechnen und Bemessen der technischen Anlagen in Abstimmung mit dem Objektplaner </t>
  </si>
  <si>
    <t>Summe LP 5-7 netto</t>
  </si>
  <si>
    <t>Mitarbeiter mit Hochschulabschluss</t>
  </si>
  <si>
    <t xml:space="preserve">Summe LP 5-8 netto </t>
  </si>
  <si>
    <t xml:space="preserve">Summe LP 5-8 brutto </t>
  </si>
  <si>
    <t>Zwischensumme LP 5 bis 8 einschl. besondere 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</si>
</sst>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%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color theme="8"/>
      <name val="Arial"/>
      <family val="2"/>
    </font>
    <font>
      <sz val="11"/>
      <color theme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b/>
      <sz val="14"/>
      <color rgb="FFEC740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11"/>
      <name val="Arial"/>
      <family val="2"/>
    </font>
    <font>
      <sz val="14"/>
      <color rgb="FFEC7404"/>
      <name val="Arial"/>
      <family val="2"/>
    </font>
    <font>
      <sz val="8"/>
      <name val="Calibri"/>
      <family val="2"/>
      <scheme val="minor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93043"/>
        <bgColor rgb="FF580201"/>
      </patternFill>
    </fill>
    <fill>
      <patternFill patternType="solid">
        <fgColor theme="2"/>
        <bgColor indexed="64"/>
      </patternFill>
    </fill>
    <fill>
      <patternFill patternType="solid">
        <fgColor rgb="FFA393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1">
    <xf numFmtId="0" fontId="0" fillId="0" borderId="0" xfId="0"/>
    <xf numFmtId="0" fontId="8" fillId="0" borderId="10" xfId="0" applyFont="1" applyBorder="1"/>
    <xf numFmtId="4" fontId="7" fillId="0" borderId="4" xfId="0" applyNumberFormat="1" applyFont="1" applyBorder="1" applyAlignment="1">
      <alignment horizontal="center"/>
    </xf>
    <xf numFmtId="0" fontId="7" fillId="0" borderId="3" xfId="0" applyFont="1" applyBorder="1"/>
    <xf numFmtId="0" fontId="7" fillId="0" borderId="11" xfId="0" applyFont="1" applyBorder="1"/>
    <xf numFmtId="4" fontId="7" fillId="0" borderId="13" xfId="0" applyNumberFormat="1" applyFont="1" applyBorder="1" applyAlignment="1">
      <alignment horizontal="center"/>
    </xf>
    <xf numFmtId="0" fontId="8" fillId="0" borderId="17" xfId="0" applyFont="1" applyBorder="1"/>
    <xf numFmtId="0" fontId="8" fillId="0" borderId="15" xfId="0" applyFont="1" applyBorder="1"/>
    <xf numFmtId="0" fontId="8" fillId="0" borderId="5" xfId="0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 applyAlignment="1">
      <alignment vertical="top" wrapText="1"/>
    </xf>
    <xf numFmtId="0" fontId="8" fillId="0" borderId="22" xfId="0" applyFont="1" applyBorder="1" applyAlignment="1">
      <alignment vertical="top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7" fillId="0" borderId="12" xfId="0" applyFont="1" applyBorder="1" applyAlignment="1">
      <alignment horizontal="left"/>
    </xf>
    <xf numFmtId="0" fontId="9" fillId="0" borderId="28" xfId="0" applyFont="1" applyBorder="1"/>
    <xf numFmtId="0" fontId="10" fillId="0" borderId="34" xfId="0" applyFont="1" applyBorder="1"/>
    <xf numFmtId="0" fontId="11" fillId="0" borderId="10" xfId="0" applyFont="1" applyBorder="1" applyAlignment="1">
      <alignment wrapText="1"/>
    </xf>
    <xf numFmtId="0" fontId="11" fillId="0" borderId="34" xfId="0" applyFont="1" applyBorder="1"/>
    <xf numFmtId="0" fontId="13" fillId="0" borderId="7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13" fillId="0" borderId="13" xfId="0" applyFont="1" applyBorder="1" applyAlignment="1">
      <alignment horizontal="center" wrapText="1"/>
    </xf>
    <xf numFmtId="0" fontId="9" fillId="0" borderId="30" xfId="0" applyFont="1" applyBorder="1" applyAlignment="1">
      <alignment horizontal="left"/>
    </xf>
    <xf numFmtId="4" fontId="13" fillId="2" borderId="9" xfId="2" applyNumberFormat="1" applyFont="1" applyFill="1" applyBorder="1" applyAlignment="1">
      <alignment horizontal="center" wrapText="1"/>
    </xf>
    <xf numFmtId="0" fontId="13" fillId="0" borderId="31" xfId="0" applyFont="1" applyBorder="1" applyAlignment="1">
      <alignment horizontal="left"/>
    </xf>
    <xf numFmtId="0" fontId="9" fillId="0" borderId="32" xfId="0" applyFont="1" applyBorder="1" applyAlignment="1">
      <alignment horizontal="left"/>
    </xf>
    <xf numFmtId="0" fontId="9" fillId="0" borderId="33" xfId="0" applyFont="1" applyBorder="1"/>
    <xf numFmtId="0" fontId="9" fillId="0" borderId="33" xfId="0" applyFont="1" applyBorder="1" applyAlignment="1">
      <alignment horizontal="center"/>
    </xf>
    <xf numFmtId="0" fontId="9" fillId="0" borderId="33" xfId="0" applyFont="1" applyBorder="1" applyAlignment="1">
      <alignment horizontal="left"/>
    </xf>
    <xf numFmtId="0" fontId="13" fillId="2" borderId="9" xfId="0" applyFont="1" applyFill="1" applyBorder="1" applyAlignment="1">
      <alignment horizontal="center" wrapText="1"/>
    </xf>
    <xf numFmtId="0" fontId="13" fillId="0" borderId="37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3" fillId="0" borderId="9" xfId="0" applyFont="1" applyBorder="1" applyAlignment="1">
      <alignment horizontal="center" wrapText="1"/>
    </xf>
    <xf numFmtId="4" fontId="9" fillId="2" borderId="8" xfId="0" applyNumberFormat="1" applyFont="1" applyFill="1" applyBorder="1" applyAlignment="1">
      <alignment horizontal="center"/>
    </xf>
    <xf numFmtId="0" fontId="9" fillId="0" borderId="38" xfId="0" applyFont="1" applyBorder="1"/>
    <xf numFmtId="0" fontId="9" fillId="0" borderId="2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39" xfId="0" applyFont="1" applyBorder="1" applyAlignment="1">
      <alignment horizontal="center"/>
    </xf>
    <xf numFmtId="0" fontId="9" fillId="0" borderId="40" xfId="0" applyFont="1" applyBorder="1"/>
    <xf numFmtId="0" fontId="9" fillId="4" borderId="7" xfId="0" applyFont="1" applyFill="1" applyBorder="1"/>
    <xf numFmtId="0" fontId="9" fillId="4" borderId="8" xfId="0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3" fillId="0" borderId="10" xfId="0" applyFont="1" applyBorder="1"/>
    <xf numFmtId="0" fontId="9" fillId="0" borderId="6" xfId="0" applyFont="1" applyBorder="1" applyAlignment="1">
      <alignment horizontal="center"/>
    </xf>
    <xf numFmtId="0" fontId="3" fillId="0" borderId="3" xfId="0" applyFont="1" applyBorder="1"/>
    <xf numFmtId="0" fontId="3" fillId="0" borderId="1" xfId="0" applyFont="1" applyBorder="1"/>
    <xf numFmtId="10" fontId="9" fillId="0" borderId="1" xfId="0" applyNumberFormat="1" applyFont="1" applyBorder="1" applyAlignment="1">
      <alignment horizontal="center"/>
    </xf>
    <xf numFmtId="4" fontId="9" fillId="2" borderId="4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14" xfId="0" applyFont="1" applyBorder="1"/>
    <xf numFmtId="0" fontId="3" fillId="0" borderId="28" xfId="0" applyFont="1" applyBorder="1"/>
    <xf numFmtId="10" fontId="9" fillId="0" borderId="28" xfId="0" applyNumberFormat="1" applyFont="1" applyBorder="1" applyAlignment="1">
      <alignment horizontal="center"/>
    </xf>
    <xf numFmtId="4" fontId="9" fillId="2" borderId="29" xfId="0" applyNumberFormat="1" applyFont="1" applyFill="1" applyBorder="1" applyAlignment="1">
      <alignment horizontal="center"/>
    </xf>
    <xf numFmtId="0" fontId="3" fillId="0" borderId="5" xfId="0" applyFont="1" applyBorder="1"/>
    <xf numFmtId="0" fontId="3" fillId="0" borderId="34" xfId="0" applyFont="1" applyBorder="1"/>
    <xf numFmtId="9" fontId="3" fillId="0" borderId="34" xfId="0" applyNumberFormat="1" applyFont="1" applyBorder="1"/>
    <xf numFmtId="4" fontId="14" fillId="0" borderId="41" xfId="0" applyNumberFormat="1" applyFont="1" applyBorder="1" applyAlignment="1">
      <alignment horizontal="center"/>
    </xf>
    <xf numFmtId="0" fontId="9" fillId="0" borderId="28" xfId="0" applyFont="1" applyBorder="1" applyAlignment="1">
      <alignment horizontal="left"/>
    </xf>
    <xf numFmtId="164" fontId="3" fillId="0" borderId="28" xfId="0" applyNumberFormat="1" applyFont="1" applyBorder="1"/>
    <xf numFmtId="4" fontId="9" fillId="0" borderId="29" xfId="0" applyNumberFormat="1" applyFont="1" applyBorder="1" applyAlignment="1">
      <alignment horizontal="center"/>
    </xf>
    <xf numFmtId="0" fontId="9" fillId="4" borderId="27" xfId="0" applyFont="1" applyFill="1" applyBorder="1"/>
    <xf numFmtId="0" fontId="9" fillId="4" borderId="25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10" fontId="9" fillId="0" borderId="29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right" vertical="center" wrapText="1"/>
    </xf>
    <xf numFmtId="0" fontId="0" fillId="0" borderId="37" xfId="0" applyBorder="1"/>
    <xf numFmtId="0" fontId="0" fillId="0" borderId="36" xfId="0" applyBorder="1"/>
    <xf numFmtId="0" fontId="0" fillId="0" borderId="46" xfId="0" applyBorder="1"/>
    <xf numFmtId="0" fontId="7" fillId="0" borderId="12" xfId="0" applyFont="1" applyBorder="1"/>
    <xf numFmtId="9" fontId="7" fillId="0" borderId="12" xfId="0" applyNumberFormat="1" applyFont="1" applyBorder="1"/>
    <xf numFmtId="0" fontId="8" fillId="0" borderId="38" xfId="0" applyFont="1" applyBorder="1"/>
    <xf numFmtId="0" fontId="8" fillId="0" borderId="34" xfId="0" applyFont="1" applyBorder="1"/>
    <xf numFmtId="9" fontId="8" fillId="0" borderId="34" xfId="0" applyNumberFormat="1" applyFont="1" applyBorder="1"/>
    <xf numFmtId="4" fontId="16" fillId="0" borderId="41" xfId="0" applyNumberFormat="1" applyFont="1" applyBorder="1" applyAlignment="1">
      <alignment horizontal="center"/>
    </xf>
    <xf numFmtId="0" fontId="8" fillId="0" borderId="11" xfId="0" applyFont="1" applyBorder="1"/>
    <xf numFmtId="0" fontId="8" fillId="0" borderId="12" xfId="0" applyFont="1" applyBorder="1"/>
    <xf numFmtId="164" fontId="8" fillId="2" borderId="12" xfId="0" applyNumberFormat="1" applyFont="1" applyFill="1" applyBorder="1" applyAlignment="1">
      <alignment horizontal="center"/>
    </xf>
    <xf numFmtId="0" fontId="8" fillId="0" borderId="47" xfId="0" applyFont="1" applyBorder="1"/>
    <xf numFmtId="4" fontId="7" fillId="0" borderId="41" xfId="0" applyNumberFormat="1" applyFont="1" applyBorder="1" applyAlignment="1">
      <alignment horizontal="center"/>
    </xf>
    <xf numFmtId="0" fontId="7" fillId="0" borderId="7" xfId="0" applyFont="1" applyBorder="1"/>
    <xf numFmtId="0" fontId="7" fillId="0" borderId="16" xfId="0" applyFont="1" applyBorder="1"/>
    <xf numFmtId="0" fontId="7" fillId="0" borderId="30" xfId="0" applyFont="1" applyBorder="1"/>
    <xf numFmtId="4" fontId="7" fillId="0" borderId="48" xfId="0" applyNumberFormat="1" applyFont="1" applyBorder="1" applyAlignment="1">
      <alignment horizontal="center"/>
    </xf>
    <xf numFmtId="0" fontId="7" fillId="0" borderId="40" xfId="0" applyFont="1" applyBorder="1"/>
    <xf numFmtId="0" fontId="7" fillId="0" borderId="0" xfId="0" applyFont="1"/>
    <xf numFmtId="164" fontId="8" fillId="2" borderId="47" xfId="0" applyNumberFormat="1" applyFont="1" applyFill="1" applyBorder="1" applyAlignment="1">
      <alignment horizontal="center"/>
    </xf>
    <xf numFmtId="0" fontId="7" fillId="0" borderId="31" xfId="0" applyFont="1" applyBorder="1"/>
    <xf numFmtId="0" fontId="7" fillId="0" borderId="32" xfId="0" applyFont="1" applyBorder="1"/>
    <xf numFmtId="0" fontId="7" fillId="0" borderId="2" xfId="0" applyFont="1" applyBorder="1"/>
    <xf numFmtId="10" fontId="7" fillId="0" borderId="37" xfId="0" applyNumberFormat="1" applyFont="1" applyBorder="1"/>
    <xf numFmtId="10" fontId="7" fillId="0" borderId="36" xfId="0" applyNumberFormat="1" applyFont="1" applyBorder="1"/>
    <xf numFmtId="4" fontId="7" fillId="0" borderId="49" xfId="0" applyNumberFormat="1" applyFont="1" applyBorder="1" applyAlignment="1">
      <alignment horizontal="center"/>
    </xf>
    <xf numFmtId="0" fontId="7" fillId="4" borderId="7" xfId="0" applyFont="1" applyFill="1" applyBorder="1"/>
    <xf numFmtId="0" fontId="8" fillId="4" borderId="7" xfId="0" applyFont="1" applyFill="1" applyBorder="1"/>
    <xf numFmtId="0" fontId="7" fillId="4" borderId="16" xfId="0" applyFont="1" applyFill="1" applyBorder="1"/>
    <xf numFmtId="0" fontId="7" fillId="4" borderId="13" xfId="0" applyFont="1" applyFill="1" applyBorder="1" applyAlignment="1">
      <alignment horizontal="center"/>
    </xf>
    <xf numFmtId="0" fontId="8" fillId="0" borderId="50" xfId="0" applyFont="1" applyBorder="1"/>
    <xf numFmtId="4" fontId="7" fillId="2" borderId="6" xfId="0" applyNumberFormat="1" applyFont="1" applyFill="1" applyBorder="1" applyAlignment="1">
      <alignment horizontal="center"/>
    </xf>
    <xf numFmtId="0" fontId="8" fillId="0" borderId="28" xfId="0" applyFont="1" applyBorder="1" applyAlignment="1">
      <alignment vertical="top" wrapText="1"/>
    </xf>
    <xf numFmtId="4" fontId="7" fillId="2" borderId="4" xfId="0" applyNumberFormat="1" applyFont="1" applyFill="1" applyBorder="1" applyAlignment="1">
      <alignment horizontal="center"/>
    </xf>
    <xf numFmtId="0" fontId="8" fillId="0" borderId="24" xfId="0" applyFont="1" applyBorder="1" applyAlignment="1">
      <alignment vertical="top"/>
    </xf>
    <xf numFmtId="4" fontId="7" fillId="2" borderId="23" xfId="0" applyNumberFormat="1" applyFont="1" applyFill="1" applyBorder="1" applyAlignment="1">
      <alignment horizontal="center"/>
    </xf>
    <xf numFmtId="0" fontId="0" fillId="0" borderId="19" xfId="0" applyBorder="1"/>
    <xf numFmtId="0" fontId="6" fillId="0" borderId="1" xfId="0" applyFont="1" applyBorder="1"/>
    <xf numFmtId="10" fontId="3" fillId="0" borderId="1" xfId="0" applyNumberFormat="1" applyFont="1" applyBorder="1" applyAlignment="1">
      <alignment horizontal="center"/>
    </xf>
    <xf numFmtId="10" fontId="3" fillId="0" borderId="28" xfId="0" applyNumberFormat="1" applyFont="1" applyBorder="1" applyAlignment="1">
      <alignment horizontal="center"/>
    </xf>
    <xf numFmtId="44" fontId="6" fillId="0" borderId="51" xfId="3" applyFont="1" applyFill="1" applyBorder="1"/>
    <xf numFmtId="44" fontId="5" fillId="0" borderId="52" xfId="3" applyFont="1" applyFill="1" applyBorder="1"/>
    <xf numFmtId="0" fontId="6" fillId="0" borderId="3" xfId="0" applyFont="1" applyBorder="1"/>
    <xf numFmtId="0" fontId="6" fillId="0" borderId="4" xfId="0" applyFont="1" applyBorder="1"/>
    <xf numFmtId="0" fontId="5" fillId="0" borderId="56" xfId="0" applyFont="1" applyBorder="1" applyAlignment="1">
      <alignment horizontal="right"/>
    </xf>
    <xf numFmtId="4" fontId="9" fillId="5" borderId="8" xfId="0" applyNumberFormat="1" applyFont="1" applyFill="1" applyBorder="1" applyAlignment="1">
      <alignment horizontal="right" vertical="top" wrapText="1"/>
    </xf>
    <xf numFmtId="4" fontId="7" fillId="2" borderId="29" xfId="0" applyNumberFormat="1" applyFont="1" applyFill="1" applyBorder="1" applyAlignment="1">
      <alignment horizontal="center"/>
    </xf>
    <xf numFmtId="44" fontId="5" fillId="0" borderId="51" xfId="3" applyFont="1" applyFill="1" applyBorder="1"/>
    <xf numFmtId="44" fontId="6" fillId="0" borderId="53" xfId="3" applyFont="1" applyFill="1" applyBorder="1" applyAlignment="1">
      <alignment horizontal="center"/>
    </xf>
    <xf numFmtId="0" fontId="5" fillId="0" borderId="55" xfId="0" applyFont="1" applyBorder="1" applyAlignment="1">
      <alignment horizontal="center"/>
    </xf>
    <xf numFmtId="4" fontId="9" fillId="5" borderId="9" xfId="0" applyNumberFormat="1" applyFont="1" applyFill="1" applyBorder="1" applyAlignment="1">
      <alignment horizontal="center" vertical="top" wrapText="1"/>
    </xf>
    <xf numFmtId="165" fontId="13" fillId="2" borderId="9" xfId="0" applyNumberFormat="1" applyFont="1" applyFill="1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4" fontId="9" fillId="2" borderId="2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top" wrapText="1"/>
    </xf>
    <xf numFmtId="4" fontId="9" fillId="2" borderId="23" xfId="0" applyNumberFormat="1" applyFont="1" applyFill="1" applyBorder="1" applyAlignment="1">
      <alignment horizontal="center"/>
    </xf>
    <xf numFmtId="0" fontId="19" fillId="0" borderId="1" xfId="0" applyFont="1" applyBorder="1" applyAlignment="1">
      <alignment horizontal="left" vertical="top" wrapText="1"/>
    </xf>
    <xf numFmtId="4" fontId="1" fillId="0" borderId="0" xfId="0" applyNumberFormat="1" applyFont="1"/>
    <xf numFmtId="0" fontId="3" fillId="0" borderId="1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54" xfId="0" applyFont="1" applyBorder="1"/>
    <xf numFmtId="0" fontId="5" fillId="0" borderId="24" xfId="0" applyFont="1" applyBorder="1"/>
    <xf numFmtId="0" fontId="5" fillId="0" borderId="23" xfId="0" applyFont="1" applyBorder="1"/>
    <xf numFmtId="0" fontId="6" fillId="0" borderId="3" xfId="0" applyFont="1" applyBorder="1"/>
    <xf numFmtId="0" fontId="6" fillId="0" borderId="1" xfId="0" applyFont="1" applyBorder="1"/>
    <xf numFmtId="0" fontId="6" fillId="0" borderId="4" xfId="0" applyFont="1" applyBorder="1"/>
    <xf numFmtId="0" fontId="6" fillId="0" borderId="1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5" fillId="0" borderId="50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55" xfId="0" applyFont="1" applyBorder="1" applyAlignment="1">
      <alignment horizontal="left"/>
    </xf>
    <xf numFmtId="0" fontId="5" fillId="0" borderId="3" xfId="0" applyFont="1" applyBorder="1"/>
    <xf numFmtId="0" fontId="5" fillId="0" borderId="1" xfId="0" applyFont="1" applyBorder="1"/>
    <xf numFmtId="0" fontId="5" fillId="0" borderId="4" xfId="0" applyFont="1" applyBorder="1"/>
    <xf numFmtId="0" fontId="17" fillId="3" borderId="26" xfId="0" applyFont="1" applyFill="1" applyBorder="1" applyAlignment="1">
      <alignment horizontal="center" vertical="top" wrapText="1"/>
    </xf>
    <xf numFmtId="0" fontId="17" fillId="3" borderId="0" xfId="0" applyFont="1" applyFill="1" applyAlignment="1">
      <alignment horizontal="center" vertical="top" wrapText="1"/>
    </xf>
    <xf numFmtId="4" fontId="3" fillId="5" borderId="11" xfId="0" applyNumberFormat="1" applyFont="1" applyFill="1" applyBorder="1" applyAlignment="1">
      <alignment horizontal="center" vertical="top" wrapText="1"/>
    </xf>
    <xf numFmtId="4" fontId="3" fillId="5" borderId="12" xfId="0" applyNumberFormat="1" applyFont="1" applyFill="1" applyBorder="1" applyAlignment="1">
      <alignment horizontal="center" vertical="top" wrapText="1"/>
    </xf>
    <xf numFmtId="4" fontId="3" fillId="5" borderId="1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15" fillId="4" borderId="18" xfId="0" applyFont="1" applyFill="1" applyBorder="1"/>
    <xf numFmtId="0" fontId="15" fillId="4" borderId="42" xfId="0" applyFont="1" applyFill="1" applyBorder="1"/>
    <xf numFmtId="0" fontId="3" fillId="0" borderId="15" xfId="0" applyFont="1" applyBorder="1"/>
    <xf numFmtId="0" fontId="3" fillId="0" borderId="43" xfId="0" applyFont="1" applyBorder="1"/>
    <xf numFmtId="0" fontId="3" fillId="0" borderId="17" xfId="0" applyFont="1" applyBorder="1"/>
    <xf numFmtId="0" fontId="3" fillId="0" borderId="44" xfId="0" applyFont="1" applyBorder="1"/>
    <xf numFmtId="0" fontId="12" fillId="3" borderId="35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left"/>
    </xf>
    <xf numFmtId="0" fontId="13" fillId="0" borderId="16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9" fillId="0" borderId="15" xfId="0" applyFont="1" applyBorder="1" applyAlignment="1">
      <alignment horizontal="center" vertical="top" wrapText="1"/>
    </xf>
  </cellXfs>
  <cellStyles count="4">
    <cellStyle name="Komma" xfId="2" builtinId="3"/>
    <cellStyle name="Standard" xfId="0" builtinId="0"/>
    <cellStyle name="Standard 2" xfId="1" xr:uid="{A8730EC3-385C-48C0-ADC3-0C2905731C28}"/>
    <cellStyle name="Währung" xfId="3" builtinId="4"/>
  </cellStyles>
  <dxfs count="0"/>
  <tableStyles count="0" defaultTableStyle="TableStyleMedium2" defaultPivotStyle="PivotStyleLight16"/>
  <colors>
    <mruColors>
      <color rgb="FFFF66CC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PROJECTUM_Test">
      <a:dk1>
        <a:srgbClr val="D6CEC8"/>
      </a:dk1>
      <a:lt1>
        <a:srgbClr val="FFFFFF"/>
      </a:lt1>
      <a:dk2>
        <a:srgbClr val="19171C"/>
      </a:dk2>
      <a:lt2>
        <a:srgbClr val="A99583"/>
      </a:lt2>
      <a:accent1>
        <a:srgbClr val="545354"/>
      </a:accent1>
      <a:accent2>
        <a:srgbClr val="706E73"/>
      </a:accent2>
      <a:accent3>
        <a:srgbClr val="444444"/>
      </a:accent3>
      <a:accent4>
        <a:srgbClr val="EC8424"/>
      </a:accent4>
      <a:accent5>
        <a:srgbClr val="34343C"/>
      </a:accent5>
      <a:accent6>
        <a:srgbClr val="EC7404"/>
      </a:accent6>
      <a:hlink>
        <a:srgbClr val="BA290C"/>
      </a:hlink>
      <a:folHlink>
        <a:srgbClr val="70AD47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75236-F519-4656-8458-AD10B71E18EC}">
  <dimension ref="A2:A6"/>
  <sheetViews>
    <sheetView zoomScaleNormal="100" workbookViewId="0">
      <selection activeCell="A8" sqref="A8"/>
    </sheetView>
  </sheetViews>
  <sheetFormatPr baseColWidth="10" defaultColWidth="11.42578125" defaultRowHeight="15" x14ac:dyDescent="0.25"/>
  <cols>
    <col min="1" max="1" width="97" customWidth="1"/>
  </cols>
  <sheetData>
    <row r="2" spans="1:1" x14ac:dyDescent="0.25">
      <c r="A2" s="19" t="s">
        <v>0</v>
      </c>
    </row>
    <row r="3" spans="1:1" x14ac:dyDescent="0.25">
      <c r="A3" s="20"/>
    </row>
    <row r="4" spans="1:1" x14ac:dyDescent="0.25">
      <c r="A4" s="22" t="s">
        <v>1</v>
      </c>
    </row>
    <row r="5" spans="1:1" x14ac:dyDescent="0.25">
      <c r="A5" s="22" t="s">
        <v>2</v>
      </c>
    </row>
    <row r="6" spans="1:1" ht="24.75" x14ac:dyDescent="0.25">
      <c r="A6" s="21" t="s">
        <v>3</v>
      </c>
    </row>
  </sheetData>
  <pageMargins left="0.7" right="0.7" top="0.78740157499999996" bottom="0.78740157499999996" header="0.3" footer="0.3"/>
  <pageSetup paperSize="9" orientation="portrait" r:id="rId1"/>
  <headerFooter>
    <oddHeader>&amp;LProjekt: Grüne Fernwärme Hohenmölsen 
Teilprojekt: Bau eines Großwärmespeichers
&amp;CTechnische Ausrüstung
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B873B-468E-496E-A198-AEFE2D6F05CD}">
  <sheetPr>
    <pageSetUpPr fitToPage="1"/>
  </sheetPr>
  <dimension ref="A1:G24"/>
  <sheetViews>
    <sheetView zoomScaleNormal="100" workbookViewId="0">
      <selection activeCell="G22" sqref="G22"/>
    </sheetView>
  </sheetViews>
  <sheetFormatPr baseColWidth="10" defaultColWidth="9.140625" defaultRowHeight="14.25" x14ac:dyDescent="0.2"/>
  <cols>
    <col min="1" max="1" width="5.5703125" style="16" customWidth="1"/>
    <col min="2" max="2" width="9.140625" style="16"/>
    <col min="3" max="3" width="64.28515625" style="16" customWidth="1"/>
    <col min="4" max="4" width="23.85546875" style="16" hidden="1" customWidth="1"/>
    <col min="5" max="5" width="20.5703125" style="16" customWidth="1"/>
    <col min="6" max="6" width="25.7109375" style="16" customWidth="1"/>
    <col min="7" max="7" width="13.28515625" style="16" bestFit="1" customWidth="1"/>
    <col min="8" max="16384" width="9.140625" style="16"/>
  </cols>
  <sheetData>
    <row r="1" spans="1:7" ht="22.15" customHeight="1" x14ac:dyDescent="0.2">
      <c r="B1" s="150" t="s">
        <v>39</v>
      </c>
      <c r="C1" s="151"/>
      <c r="D1" s="151"/>
      <c r="E1" s="151"/>
      <c r="F1" s="151"/>
      <c r="G1" s="151"/>
    </row>
    <row r="2" spans="1:7" ht="15" thickBot="1" x14ac:dyDescent="0.25">
      <c r="B2" s="13"/>
      <c r="C2" s="13"/>
      <c r="D2" s="13"/>
      <c r="E2" s="131"/>
      <c r="F2" s="131"/>
      <c r="G2" s="131"/>
    </row>
    <row r="3" spans="1:7" ht="15.75" thickBot="1" x14ac:dyDescent="0.3">
      <c r="A3" s="14"/>
      <c r="B3" s="152"/>
      <c r="C3" s="153"/>
      <c r="D3" s="154"/>
      <c r="E3" s="119" t="s">
        <v>36</v>
      </c>
      <c r="F3" s="119" t="s">
        <v>37</v>
      </c>
      <c r="G3" s="124"/>
    </row>
    <row r="4" spans="1:7" ht="15" x14ac:dyDescent="0.25">
      <c r="A4" s="14"/>
      <c r="B4" s="144"/>
      <c r="C4" s="145"/>
      <c r="D4" s="146"/>
      <c r="E4" s="118" t="s">
        <v>4</v>
      </c>
      <c r="F4" s="118" t="s">
        <v>4</v>
      </c>
      <c r="G4" s="123"/>
    </row>
    <row r="5" spans="1:7" ht="15" x14ac:dyDescent="0.25">
      <c r="A5" s="14"/>
      <c r="B5" s="138"/>
      <c r="C5" s="139"/>
      <c r="D5" s="140"/>
      <c r="E5" s="114"/>
      <c r="F5" s="114"/>
      <c r="G5" s="122"/>
    </row>
    <row r="6" spans="1:7" ht="15" x14ac:dyDescent="0.25">
      <c r="A6" s="14"/>
      <c r="B6" s="138" t="s">
        <v>38</v>
      </c>
      <c r="C6" s="139"/>
      <c r="D6" s="140"/>
      <c r="E6" s="114">
        <f>'Turm-AG 410'!F16+'Turm-AG 410'!F17+'Turm-AG 410'!F18+'Turm-AG 430'!F15+'Turm-AG 430'!F16+'Turm-AG 430'!F17+'Turm-AG 470'!F15+'Turm-AG 470'!F16+'Turm-AG 470'!F17</f>
        <v>0</v>
      </c>
      <c r="F6" s="114">
        <f>'Kolonnaden-AG 410'!F15+'Kolonnaden-AG 410'!F16+'Kolonnaden-AG 410'!F17+'Kolonnaden-AG 420'!F15+'Kolonnaden-AG 420'!F16+'Kolonnaden-AG 420'!F17</f>
        <v>0</v>
      </c>
      <c r="G6" s="122"/>
    </row>
    <row r="7" spans="1:7" ht="15" x14ac:dyDescent="0.25">
      <c r="A7" s="14"/>
      <c r="B7" s="138" t="s">
        <v>51</v>
      </c>
      <c r="C7" s="139"/>
      <c r="D7" s="140"/>
      <c r="E7" s="114">
        <f>'Turm-AG 410'!F24+'Turm-AG 430'!F23+'Turm-AG 470'!F23+'Turm-AG 470'!F24</f>
        <v>0</v>
      </c>
      <c r="F7" s="114">
        <f>'Kolonnaden-AG 410'!F25+'Kolonnaden-AG 420'!F25</f>
        <v>0</v>
      </c>
      <c r="G7" s="122"/>
    </row>
    <row r="8" spans="1:7" ht="15" x14ac:dyDescent="0.25">
      <c r="A8" s="14"/>
      <c r="B8" s="147" t="s">
        <v>60</v>
      </c>
      <c r="C8" s="148"/>
      <c r="D8" s="149"/>
      <c r="E8" s="121">
        <f>SUM(E6:E7)</f>
        <v>0</v>
      </c>
      <c r="F8" s="121">
        <f>SUM(F6:F7)</f>
        <v>0</v>
      </c>
      <c r="G8" s="122">
        <f>SUM(E8:F8)</f>
        <v>0</v>
      </c>
    </row>
    <row r="9" spans="1:7" ht="15" x14ac:dyDescent="0.25">
      <c r="A9" s="14"/>
      <c r="B9" s="138"/>
      <c r="C9" s="139"/>
      <c r="D9" s="140"/>
      <c r="E9" s="114"/>
      <c r="F9" s="114"/>
      <c r="G9" s="122"/>
    </row>
    <row r="10" spans="1:7" ht="15" x14ac:dyDescent="0.25">
      <c r="A10" s="14"/>
      <c r="B10" s="138" t="s">
        <v>5</v>
      </c>
      <c r="C10" s="139"/>
      <c r="D10" s="140"/>
      <c r="E10" s="114">
        <f>'Turm-AG 410'!F19+'Turm-AG 430'!F18+'Turm-AG 470'!F18</f>
        <v>0</v>
      </c>
      <c r="F10" s="114">
        <f>'Kolonnaden-AG 410'!F18+'Kolonnaden-AG 420'!F18</f>
        <v>0</v>
      </c>
      <c r="G10" s="122"/>
    </row>
    <row r="11" spans="1:7" ht="15" x14ac:dyDescent="0.25">
      <c r="A11" s="14"/>
      <c r="B11" s="138" t="s">
        <v>52</v>
      </c>
      <c r="C11" s="139"/>
      <c r="D11" s="140"/>
      <c r="E11" s="114">
        <f>'Turm-AG 410'!F25+'Turm-AG 410'!F26+'Turm-AG 410'!F27+'Turm-AG 430'!F24+'Turm-AG 430'!F25+'Turm-AG 430'!F26+'Turm-AG 470'!F25+'Turm-AG 470'!F26+'Turm-AG 470'!F27</f>
        <v>0</v>
      </c>
      <c r="F11" s="114">
        <v>0</v>
      </c>
      <c r="G11" s="122"/>
    </row>
    <row r="12" spans="1:7" ht="15" x14ac:dyDescent="0.25">
      <c r="A12" s="14"/>
      <c r="B12" s="147" t="s">
        <v>53</v>
      </c>
      <c r="C12" s="148"/>
      <c r="D12" s="149"/>
      <c r="E12" s="121">
        <f>SUM(E10:E11)</f>
        <v>0</v>
      </c>
      <c r="F12" s="121">
        <f>SUM(F10:F11)</f>
        <v>0</v>
      </c>
      <c r="G12" s="122">
        <f>SUM(E12:F12)</f>
        <v>0</v>
      </c>
    </row>
    <row r="13" spans="1:7" ht="15" x14ac:dyDescent="0.25">
      <c r="A13" s="14"/>
      <c r="B13" s="141"/>
      <c r="C13" s="142"/>
      <c r="D13" s="143"/>
      <c r="E13" s="114"/>
      <c r="F13" s="114"/>
      <c r="G13" s="122"/>
    </row>
    <row r="14" spans="1:7" s="17" customFormat="1" ht="15" x14ac:dyDescent="0.2">
      <c r="A14" s="15"/>
      <c r="B14" s="138" t="s">
        <v>62</v>
      </c>
      <c r="C14" s="139"/>
      <c r="D14" s="140"/>
      <c r="E14" s="114">
        <f>E12+E8</f>
        <v>0</v>
      </c>
      <c r="F14" s="114">
        <f>F12+F8</f>
        <v>0</v>
      </c>
      <c r="G14" s="122">
        <f>SUM(G5:G13)</f>
        <v>0</v>
      </c>
    </row>
    <row r="15" spans="1:7" s="17" customFormat="1" ht="15" x14ac:dyDescent="0.2">
      <c r="A15" s="15"/>
      <c r="B15" s="116" t="s">
        <v>6</v>
      </c>
      <c r="C15" s="111"/>
      <c r="D15" s="117"/>
      <c r="E15" s="114">
        <f>'Turm-AG 410'!F33+'Turm-AG 410'!F36+'Turm-AG 430'!F32+'Turm-AG 430'!F35+'Turm-AG 470'!F33+'Turm-AG 470'!F36</f>
        <v>0</v>
      </c>
      <c r="F15" s="114">
        <f>'Kolonnaden-AG 410'!F29+'Kolonnaden-AG 410'!F32+'Kolonnaden-AG 420'!F29+'Kolonnaden-AG 420'!F32</f>
        <v>0</v>
      </c>
      <c r="G15" s="122">
        <f t="shared" ref="G15" si="0">SUM(E15:F15)</f>
        <v>0</v>
      </c>
    </row>
    <row r="16" spans="1:7" s="17" customFormat="1" ht="15.75" thickBot="1" x14ac:dyDescent="0.3">
      <c r="A16" s="15"/>
      <c r="B16" s="135" t="s">
        <v>63</v>
      </c>
      <c r="C16" s="136"/>
      <c r="D16" s="137"/>
      <c r="E16" s="115">
        <f>(E15+E14)*1.19</f>
        <v>0</v>
      </c>
      <c r="F16" s="115">
        <f>(F15+F14)*1.19</f>
        <v>0</v>
      </c>
      <c r="G16" s="122">
        <f>SUM(E16:F16)</f>
        <v>0</v>
      </c>
    </row>
    <row r="17" spans="1:7" ht="15" x14ac:dyDescent="0.25">
      <c r="A17" s="14"/>
      <c r="B17" s="14"/>
      <c r="C17" s="14"/>
      <c r="E17" s="131"/>
      <c r="F17" s="131"/>
      <c r="G17" s="131"/>
    </row>
    <row r="18" spans="1:7" s="13" customFormat="1" ht="15" thickBot="1" x14ac:dyDescent="0.25"/>
    <row r="19" spans="1:7" customFormat="1" ht="15.75" thickBot="1" x14ac:dyDescent="0.3">
      <c r="B19" s="100" t="s">
        <v>29</v>
      </c>
      <c r="C19" s="101"/>
      <c r="D19" s="102"/>
      <c r="E19" s="103" t="s">
        <v>30</v>
      </c>
      <c r="F19" s="16"/>
    </row>
    <row r="20" spans="1:7" customFormat="1" ht="15" x14ac:dyDescent="0.25">
      <c r="B20" s="104"/>
      <c r="C20" s="1" t="s">
        <v>31</v>
      </c>
      <c r="D20" s="9"/>
      <c r="E20" s="105"/>
      <c r="F20" s="16"/>
    </row>
    <row r="21" spans="1:7" customFormat="1" ht="15" x14ac:dyDescent="0.25">
      <c r="B21" s="10"/>
      <c r="C21" s="106" t="s">
        <v>32</v>
      </c>
      <c r="D21" s="11"/>
      <c r="E21" s="107"/>
      <c r="F21" s="16"/>
    </row>
    <row r="22" spans="1:7" customFormat="1" ht="15" x14ac:dyDescent="0.25">
      <c r="B22" s="10"/>
      <c r="C22" s="106" t="s">
        <v>61</v>
      </c>
      <c r="D22" s="11"/>
      <c r="E22" s="120"/>
      <c r="F22" s="16"/>
    </row>
    <row r="23" spans="1:7" customFormat="1" ht="15.75" thickBot="1" x14ac:dyDescent="0.3">
      <c r="B23" s="6"/>
      <c r="C23" s="108" t="s">
        <v>33</v>
      </c>
      <c r="D23" s="12"/>
      <c r="E23" s="109"/>
      <c r="F23" s="16"/>
    </row>
    <row r="24" spans="1:7" s="13" customFormat="1" x14ac:dyDescent="0.2"/>
  </sheetData>
  <mergeCells count="14">
    <mergeCell ref="B1:G1"/>
    <mergeCell ref="B14:D14"/>
    <mergeCell ref="B10:D10"/>
    <mergeCell ref="B6:D6"/>
    <mergeCell ref="B3:D3"/>
    <mergeCell ref="B11:D11"/>
    <mergeCell ref="B12:D12"/>
    <mergeCell ref="B16:D16"/>
    <mergeCell ref="B7:D7"/>
    <mergeCell ref="B13:D13"/>
    <mergeCell ref="B4:D4"/>
    <mergeCell ref="B5:D5"/>
    <mergeCell ref="B9:D9"/>
    <mergeCell ref="B8:D8"/>
  </mergeCells>
  <phoneticPr fontId="18" type="noConversion"/>
  <pageMargins left="0.70866141732283472" right="0.70866141732283472" top="1.0629921259842521" bottom="0.78740157480314965" header="0.31496062992125984" footer="0.31496062992125984"/>
  <pageSetup paperSize="9" scale="91" orientation="landscape" r:id="rId1"/>
  <headerFooter>
    <oddHeader>&amp;L&amp;"Arial,Standard"Projekt: Informations- und Erlebniswelt für den Saaletourismus
Teilprojekte: Neubau Turm und Sanierung Kolonnaden
&amp;CTechnische Ausrüstung HLS
&amp;R&amp;A</oddHeader>
    <oddFooter>&amp;LDruckdatum: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E8827-478A-417D-9122-32C7002C1DC5}">
  <sheetPr>
    <pageSetUpPr fitToPage="1"/>
  </sheetPr>
  <dimension ref="B1:Q46"/>
  <sheetViews>
    <sheetView zoomScaleNormal="100" workbookViewId="0">
      <selection activeCell="E33" sqref="E33"/>
    </sheetView>
  </sheetViews>
  <sheetFormatPr baseColWidth="10" defaultColWidth="11.42578125" defaultRowHeight="15" x14ac:dyDescent="0.25"/>
  <cols>
    <col min="1" max="1" width="5.5703125" customWidth="1"/>
    <col min="2" max="2" width="7.28515625" customWidth="1"/>
    <col min="3" max="3" width="53.42578125" customWidth="1"/>
    <col min="4" max="4" width="11.85546875" customWidth="1"/>
    <col min="5" max="5" width="17.140625" customWidth="1"/>
    <col min="6" max="6" width="25.28515625" customWidth="1"/>
    <col min="7" max="8" width="11.42578125" customWidth="1"/>
  </cols>
  <sheetData>
    <row r="1" spans="2:7" ht="48.75" customHeight="1" thickBot="1" x14ac:dyDescent="0.3">
      <c r="B1" s="162" t="s">
        <v>41</v>
      </c>
      <c r="C1" s="163"/>
      <c r="D1" s="163"/>
      <c r="E1" s="163"/>
      <c r="F1" s="163"/>
    </row>
    <row r="2" spans="2:7" ht="16.5" thickBot="1" x14ac:dyDescent="0.3">
      <c r="B2" s="23" t="s">
        <v>7</v>
      </c>
      <c r="C2" s="24"/>
      <c r="D2" s="25"/>
      <c r="E2" s="25"/>
      <c r="F2" s="26" t="s">
        <v>8</v>
      </c>
    </row>
    <row r="3" spans="2:7" ht="16.5" thickBot="1" x14ac:dyDescent="0.3">
      <c r="B3" s="23"/>
      <c r="C3" s="27"/>
      <c r="D3" s="27"/>
      <c r="E3" s="27"/>
      <c r="F3" s="26" t="s">
        <v>9</v>
      </c>
    </row>
    <row r="4" spans="2:7" ht="16.5" thickBot="1" x14ac:dyDescent="0.3">
      <c r="B4" s="164" t="s">
        <v>10</v>
      </c>
      <c r="C4" s="165"/>
      <c r="D4" s="165"/>
      <c r="E4" s="166"/>
      <c r="F4" s="28">
        <v>40303.699999999997</v>
      </c>
    </row>
    <row r="5" spans="2:7" ht="15.75" thickBot="1" x14ac:dyDescent="0.3">
      <c r="F5" s="31"/>
    </row>
    <row r="6" spans="2:7" ht="16.5" thickBot="1" x14ac:dyDescent="0.3">
      <c r="B6" s="29"/>
      <c r="C6" s="30"/>
      <c r="D6" s="30"/>
      <c r="E6" s="30"/>
      <c r="F6" s="31"/>
    </row>
    <row r="7" spans="2:7" ht="16.5" thickBot="1" x14ac:dyDescent="0.3">
      <c r="B7" s="164" t="s">
        <v>11</v>
      </c>
      <c r="C7" s="165"/>
      <c r="D7" s="165"/>
      <c r="E7" s="166"/>
      <c r="F7" s="32" t="s">
        <v>35</v>
      </c>
    </row>
    <row r="8" spans="2:7" ht="9" customHeight="1" thickBot="1" x14ac:dyDescent="0.3">
      <c r="B8" s="29"/>
      <c r="C8" s="30"/>
      <c r="D8" s="30"/>
      <c r="E8" s="30"/>
      <c r="F8" s="33"/>
    </row>
    <row r="9" spans="2:7" ht="16.5" thickBot="1" x14ac:dyDescent="0.3">
      <c r="B9" s="164" t="s">
        <v>12</v>
      </c>
      <c r="C9" s="165"/>
      <c r="D9" s="165"/>
      <c r="E9" s="166"/>
      <c r="F9" s="125"/>
    </row>
    <row r="10" spans="2:7" ht="7.5" customHeight="1" thickBot="1" x14ac:dyDescent="0.3">
      <c r="B10" s="35"/>
      <c r="C10" s="36"/>
      <c r="D10" s="36"/>
      <c r="E10" s="36"/>
      <c r="F10" s="37"/>
    </row>
    <row r="11" spans="2:7" ht="15.75" thickBot="1" x14ac:dyDescent="0.3">
      <c r="B11" s="167" t="s">
        <v>40</v>
      </c>
      <c r="C11" s="168"/>
      <c r="D11" s="168"/>
      <c r="E11" s="169"/>
      <c r="F11" s="38">
        <v>0</v>
      </c>
    </row>
    <row r="12" spans="2:7" x14ac:dyDescent="0.25">
      <c r="B12" s="39"/>
      <c r="C12" s="40"/>
      <c r="D12" s="41"/>
      <c r="E12" s="41"/>
      <c r="F12" s="42"/>
    </row>
    <row r="13" spans="2:7" ht="8.25" customHeight="1" thickBot="1" x14ac:dyDescent="0.3">
      <c r="B13" s="43"/>
      <c r="C13" s="41"/>
      <c r="D13" s="41"/>
      <c r="E13" s="41"/>
      <c r="F13" s="42"/>
    </row>
    <row r="14" spans="2:7" ht="15.75" thickBot="1" x14ac:dyDescent="0.3">
      <c r="B14" s="44" t="s">
        <v>13</v>
      </c>
      <c r="C14" s="45" t="s">
        <v>14</v>
      </c>
      <c r="D14" s="46" t="s">
        <v>15</v>
      </c>
      <c r="E14" s="46" t="s">
        <v>16</v>
      </c>
      <c r="F14" s="46"/>
    </row>
    <row r="15" spans="2:7" x14ac:dyDescent="0.25">
      <c r="B15" s="47"/>
      <c r="C15" s="48"/>
      <c r="D15" s="48"/>
      <c r="E15" s="48"/>
      <c r="F15" s="49"/>
    </row>
    <row r="16" spans="2:7" x14ac:dyDescent="0.25">
      <c r="B16" s="50">
        <v>5</v>
      </c>
      <c r="C16" s="51" t="s">
        <v>17</v>
      </c>
      <c r="D16" s="112">
        <v>0.22</v>
      </c>
      <c r="E16" s="52">
        <v>0.22</v>
      </c>
      <c r="F16" s="53">
        <f>E16*($F$11)</f>
        <v>0</v>
      </c>
      <c r="G16" s="54"/>
    </row>
    <row r="17" spans="2:17" x14ac:dyDescent="0.25">
      <c r="B17" s="50">
        <v>6</v>
      </c>
      <c r="C17" s="51" t="s">
        <v>18</v>
      </c>
      <c r="D17" s="112">
        <v>7.0000000000000007E-2</v>
      </c>
      <c r="E17" s="52">
        <v>7.0000000000000007E-2</v>
      </c>
      <c r="F17" s="53">
        <f>E17*($F$11)</f>
        <v>0</v>
      </c>
      <c r="G17" s="54"/>
    </row>
    <row r="18" spans="2:17" x14ac:dyDescent="0.25">
      <c r="B18" s="50">
        <v>7</v>
      </c>
      <c r="C18" s="51" t="s">
        <v>19</v>
      </c>
      <c r="D18" s="112">
        <v>0.05</v>
      </c>
      <c r="E18" s="52">
        <v>4.4999999999999998E-2</v>
      </c>
      <c r="F18" s="53">
        <f>E18*($F$11)</f>
        <v>0</v>
      </c>
      <c r="G18" s="54"/>
    </row>
    <row r="19" spans="2:17" x14ac:dyDescent="0.25">
      <c r="B19" s="50">
        <v>8</v>
      </c>
      <c r="C19" s="51" t="s">
        <v>20</v>
      </c>
      <c r="D19" s="112">
        <v>0.35</v>
      </c>
      <c r="E19" s="52">
        <v>0.35</v>
      </c>
      <c r="F19" s="53">
        <f>E19*($F$11)</f>
        <v>0</v>
      </c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</row>
    <row r="20" spans="2:17" x14ac:dyDescent="0.25">
      <c r="B20" s="59"/>
      <c r="C20" s="60"/>
      <c r="D20" s="60"/>
      <c r="E20" s="61"/>
      <c r="F20" s="62"/>
    </row>
    <row r="21" spans="2:17" x14ac:dyDescent="0.25">
      <c r="B21" s="50"/>
      <c r="C21" s="63" t="s">
        <v>45</v>
      </c>
      <c r="D21" s="56"/>
      <c r="E21" s="64"/>
      <c r="F21" s="53">
        <f>SUM(F16:F19)</f>
        <v>0</v>
      </c>
    </row>
    <row r="22" spans="2:17" ht="15.75" thickBot="1" x14ac:dyDescent="0.3">
      <c r="B22" s="55"/>
      <c r="C22" s="56"/>
      <c r="D22" s="56"/>
      <c r="E22" s="56"/>
      <c r="F22" s="65"/>
    </row>
    <row r="23" spans="2:17" x14ac:dyDescent="0.25">
      <c r="B23" s="156" t="s">
        <v>21</v>
      </c>
      <c r="C23" s="157"/>
      <c r="D23" s="66"/>
      <c r="E23" s="66"/>
      <c r="F23" s="67"/>
    </row>
    <row r="24" spans="2:17" ht="25.5" x14ac:dyDescent="0.25">
      <c r="B24" s="132" t="s">
        <v>47</v>
      </c>
      <c r="C24" s="133" t="s">
        <v>46</v>
      </c>
      <c r="D24" s="126"/>
      <c r="E24" s="52"/>
      <c r="F24" s="53">
        <v>0</v>
      </c>
    </row>
    <row r="25" spans="2:17" x14ac:dyDescent="0.25">
      <c r="B25" s="132" t="s">
        <v>50</v>
      </c>
      <c r="C25" s="133" t="s">
        <v>48</v>
      </c>
      <c r="D25" s="126"/>
      <c r="E25" s="52"/>
      <c r="F25" s="127">
        <v>0</v>
      </c>
    </row>
    <row r="26" spans="2:17" ht="63.75" x14ac:dyDescent="0.25">
      <c r="B26" s="132" t="s">
        <v>50</v>
      </c>
      <c r="C26" s="133" t="s">
        <v>54</v>
      </c>
      <c r="D26" s="126"/>
      <c r="E26" s="52"/>
      <c r="F26" s="127">
        <v>0</v>
      </c>
    </row>
    <row r="27" spans="2:17" ht="25.5" x14ac:dyDescent="0.25">
      <c r="B27" s="132" t="s">
        <v>50</v>
      </c>
      <c r="C27" s="133" t="s">
        <v>49</v>
      </c>
      <c r="D27" s="126"/>
      <c r="E27" s="69"/>
      <c r="F27" s="127">
        <v>0</v>
      </c>
    </row>
    <row r="28" spans="2:17" ht="14.45" customHeight="1" x14ac:dyDescent="0.25">
      <c r="B28" s="158"/>
      <c r="C28" s="159"/>
      <c r="D28" s="68"/>
      <c r="E28" s="69"/>
      <c r="F28" s="70"/>
    </row>
    <row r="29" spans="2:17" ht="15" customHeight="1" thickBot="1" x14ac:dyDescent="0.3">
      <c r="B29" s="160" t="s">
        <v>22</v>
      </c>
      <c r="C29" s="161"/>
      <c r="D29" s="71"/>
      <c r="E29" s="72"/>
      <c r="F29" s="129">
        <f>SUM(F24:F27)</f>
        <v>0</v>
      </c>
    </row>
    <row r="30" spans="2:17" ht="15" customHeight="1" thickBot="1" x14ac:dyDescent="0.3">
      <c r="B30" s="73"/>
      <c r="C30" s="74"/>
      <c r="D30" s="74"/>
      <c r="E30" s="74"/>
      <c r="F30" s="75"/>
    </row>
    <row r="31" spans="2:17" ht="15" customHeight="1" thickBot="1" x14ac:dyDescent="0.3">
      <c r="B31" s="4"/>
      <c r="C31" s="18" t="s">
        <v>64</v>
      </c>
      <c r="D31" s="76"/>
      <c r="E31" s="77"/>
      <c r="F31" s="5">
        <f>F21+F29</f>
        <v>0</v>
      </c>
    </row>
    <row r="32" spans="2:17" ht="15" customHeight="1" thickBot="1" x14ac:dyDescent="0.3">
      <c r="B32" s="78"/>
      <c r="C32" s="79"/>
      <c r="D32" s="79"/>
      <c r="E32" s="80"/>
      <c r="F32" s="81"/>
    </row>
    <row r="33" spans="2:6" ht="15.75" thickBot="1" x14ac:dyDescent="0.3">
      <c r="B33" s="82"/>
      <c r="C33" s="76" t="s">
        <v>23</v>
      </c>
      <c r="D33" s="83"/>
      <c r="E33" s="84"/>
      <c r="F33" s="5">
        <f>E33*F31</f>
        <v>0</v>
      </c>
    </row>
    <row r="34" spans="2:6" ht="15.75" thickBot="1" x14ac:dyDescent="0.3">
      <c r="B34" s="8"/>
      <c r="C34" s="85"/>
      <c r="D34" s="79"/>
      <c r="E34" s="79"/>
      <c r="F34" s="86"/>
    </row>
    <row r="35" spans="2:6" ht="15.75" thickBot="1" x14ac:dyDescent="0.3">
      <c r="B35" s="7"/>
      <c r="C35" s="87" t="s">
        <v>24</v>
      </c>
      <c r="D35" s="88"/>
      <c r="E35" s="89"/>
      <c r="F35" s="90">
        <f>F33+F31</f>
        <v>0</v>
      </c>
    </row>
    <row r="36" spans="2:6" ht="15.75" thickBot="1" x14ac:dyDescent="0.3">
      <c r="B36" s="7"/>
      <c r="C36" s="91" t="s">
        <v>25</v>
      </c>
      <c r="D36" s="92"/>
      <c r="E36" s="93"/>
      <c r="F36" s="90">
        <f>F34+F32</f>
        <v>0</v>
      </c>
    </row>
    <row r="37" spans="2:6" x14ac:dyDescent="0.25">
      <c r="B37" s="7"/>
      <c r="C37" s="94" t="s">
        <v>26</v>
      </c>
      <c r="D37" s="95"/>
      <c r="E37" s="95"/>
      <c r="F37" s="90">
        <f>F35-F36</f>
        <v>0</v>
      </c>
    </row>
    <row r="38" spans="2:6" x14ac:dyDescent="0.25">
      <c r="B38" s="7"/>
      <c r="C38" s="3" t="s">
        <v>27</v>
      </c>
      <c r="D38" s="96"/>
      <c r="E38" s="96"/>
      <c r="F38" s="2">
        <f>F37*19%</f>
        <v>0</v>
      </c>
    </row>
    <row r="39" spans="2:6" x14ac:dyDescent="0.25">
      <c r="B39" s="6"/>
      <c r="C39" s="97" t="s">
        <v>28</v>
      </c>
      <c r="D39" s="98"/>
      <c r="E39" s="98"/>
      <c r="F39" s="99">
        <f>F37+F38</f>
        <v>0</v>
      </c>
    </row>
    <row r="43" spans="2:6" x14ac:dyDescent="0.25">
      <c r="C43" s="54"/>
    </row>
    <row r="45" spans="2:6" x14ac:dyDescent="0.25">
      <c r="D45" s="110"/>
      <c r="E45" s="110"/>
      <c r="F45" s="110"/>
    </row>
    <row r="46" spans="2:6" x14ac:dyDescent="0.25">
      <c r="D46" t="s">
        <v>34</v>
      </c>
    </row>
  </sheetData>
  <mergeCells count="9">
    <mergeCell ref="G19:Q19"/>
    <mergeCell ref="B23:C23"/>
    <mergeCell ref="B28:C28"/>
    <mergeCell ref="B29:C29"/>
    <mergeCell ref="B1:F1"/>
    <mergeCell ref="B4:E4"/>
    <mergeCell ref="B7:E7"/>
    <mergeCell ref="B9:E9"/>
    <mergeCell ref="B11:E11"/>
  </mergeCells>
  <pageMargins left="0.70866141732283472" right="0.70866141732283472" top="1.0629921259842521" bottom="0.78740157480314965" header="0.31496062992125984" footer="0.31496062992125984"/>
  <pageSetup paperSize="9" scale="63" orientation="portrait" r:id="rId1"/>
  <headerFooter>
    <oddHeader>&amp;L&amp;"Arial,Standard"Projekt: Informations- und Erlebniswelt für den Saaletourismus
Teilprojekte: Neubau Turm 
&amp;CTechnische Ausrüstung ELT&amp;R&amp;A</oddHeader>
    <oddFooter>&amp;LDruckdatum: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06046-711E-49E2-ABB1-F635F321888D}">
  <sheetPr>
    <pageSetUpPr fitToPage="1"/>
  </sheetPr>
  <dimension ref="B1:Q44"/>
  <sheetViews>
    <sheetView topLeftCell="A19" zoomScaleNormal="100" workbookViewId="0">
      <selection activeCell="E34" sqref="E34"/>
    </sheetView>
  </sheetViews>
  <sheetFormatPr baseColWidth="10" defaultColWidth="11.42578125" defaultRowHeight="15" x14ac:dyDescent="0.25"/>
  <cols>
    <col min="1" max="1" width="5.5703125" customWidth="1"/>
    <col min="2" max="2" width="7.140625" customWidth="1"/>
    <col min="3" max="3" width="54.85546875" customWidth="1"/>
    <col min="4" max="4" width="11.85546875" customWidth="1"/>
    <col min="5" max="5" width="17" customWidth="1"/>
    <col min="6" max="6" width="25.28515625" customWidth="1"/>
    <col min="7" max="8" width="11.42578125" customWidth="1"/>
  </cols>
  <sheetData>
    <row r="1" spans="2:7" ht="48.75" customHeight="1" thickBot="1" x14ac:dyDescent="0.3">
      <c r="B1" s="162" t="s">
        <v>43</v>
      </c>
      <c r="C1" s="163"/>
      <c r="D1" s="163"/>
      <c r="E1" s="163"/>
      <c r="F1" s="163"/>
    </row>
    <row r="2" spans="2:7" ht="16.5" thickBot="1" x14ac:dyDescent="0.3">
      <c r="B2" s="23" t="s">
        <v>7</v>
      </c>
      <c r="C2" s="24"/>
      <c r="D2" s="25"/>
      <c r="E2" s="25"/>
      <c r="F2" s="26" t="s">
        <v>8</v>
      </c>
    </row>
    <row r="3" spans="2:7" ht="16.5" thickBot="1" x14ac:dyDescent="0.3">
      <c r="B3" s="23"/>
      <c r="C3" s="27"/>
      <c r="D3" s="27"/>
      <c r="E3" s="27"/>
      <c r="F3" s="26" t="s">
        <v>9</v>
      </c>
    </row>
    <row r="4" spans="2:7" ht="16.5" thickBot="1" x14ac:dyDescent="0.3">
      <c r="B4" s="164" t="s">
        <v>10</v>
      </c>
      <c r="C4" s="165"/>
      <c r="D4" s="165"/>
      <c r="E4" s="166"/>
      <c r="F4" s="28">
        <v>17676.599999999999</v>
      </c>
    </row>
    <row r="5" spans="2:7" ht="16.5" thickBot="1" x14ac:dyDescent="0.3">
      <c r="B5" s="29"/>
      <c r="C5" s="30"/>
      <c r="D5" s="30"/>
      <c r="E5" s="30"/>
      <c r="F5" s="31"/>
    </row>
    <row r="6" spans="2:7" ht="16.5" thickBot="1" x14ac:dyDescent="0.3">
      <c r="B6" s="164" t="s">
        <v>11</v>
      </c>
      <c r="C6" s="165"/>
      <c r="D6" s="165"/>
      <c r="E6" s="166"/>
      <c r="F6" s="32" t="s">
        <v>35</v>
      </c>
    </row>
    <row r="7" spans="2:7" ht="9" customHeight="1" thickBot="1" x14ac:dyDescent="0.3">
      <c r="B7" s="29"/>
      <c r="C7" s="30"/>
      <c r="D7" s="30"/>
      <c r="E7" s="30"/>
      <c r="F7" s="33"/>
    </row>
    <row r="8" spans="2:7" ht="16.5" thickBot="1" x14ac:dyDescent="0.3">
      <c r="B8" s="164" t="s">
        <v>12</v>
      </c>
      <c r="C8" s="165"/>
      <c r="D8" s="165"/>
      <c r="E8" s="166"/>
      <c r="F8" s="34"/>
    </row>
    <row r="9" spans="2:7" ht="7.5" customHeight="1" thickBot="1" x14ac:dyDescent="0.3">
      <c r="B9" s="35"/>
      <c r="C9" s="36"/>
      <c r="D9" s="36"/>
      <c r="E9" s="36"/>
      <c r="F9" s="37"/>
    </row>
    <row r="10" spans="2:7" ht="15.75" thickBot="1" x14ac:dyDescent="0.3">
      <c r="B10" s="167" t="s">
        <v>44</v>
      </c>
      <c r="C10" s="168"/>
      <c r="D10" s="168"/>
      <c r="E10" s="169"/>
      <c r="F10" s="38">
        <v>0</v>
      </c>
    </row>
    <row r="11" spans="2:7" x14ac:dyDescent="0.25">
      <c r="B11" s="39"/>
      <c r="C11" s="40"/>
      <c r="D11" s="41"/>
      <c r="E11" s="41"/>
      <c r="F11" s="42"/>
    </row>
    <row r="12" spans="2:7" ht="8.25" customHeight="1" thickBot="1" x14ac:dyDescent="0.3">
      <c r="B12" s="43"/>
      <c r="C12" s="41"/>
      <c r="D12" s="41"/>
      <c r="E12" s="41"/>
      <c r="F12" s="42"/>
    </row>
    <row r="13" spans="2:7" ht="15.75" thickBot="1" x14ac:dyDescent="0.3">
      <c r="B13" s="44" t="s">
        <v>13</v>
      </c>
      <c r="C13" s="45" t="s">
        <v>14</v>
      </c>
      <c r="D13" s="46" t="s">
        <v>15</v>
      </c>
      <c r="E13" s="46" t="s">
        <v>16</v>
      </c>
      <c r="F13" s="46"/>
    </row>
    <row r="14" spans="2:7" x14ac:dyDescent="0.25">
      <c r="B14" s="47"/>
      <c r="C14" s="48"/>
      <c r="D14" s="48"/>
      <c r="E14" s="48"/>
      <c r="F14" s="49"/>
    </row>
    <row r="15" spans="2:7" x14ac:dyDescent="0.25">
      <c r="B15" s="50">
        <v>5</v>
      </c>
      <c r="C15" s="51" t="s">
        <v>17</v>
      </c>
      <c r="D15" s="112">
        <v>0.22</v>
      </c>
      <c r="E15" s="52">
        <v>0.22</v>
      </c>
      <c r="F15" s="53">
        <f>E15*($F$10)</f>
        <v>0</v>
      </c>
      <c r="G15" s="54"/>
    </row>
    <row r="16" spans="2:7" x14ac:dyDescent="0.25">
      <c r="B16" s="50">
        <v>6</v>
      </c>
      <c r="C16" s="51" t="s">
        <v>18</v>
      </c>
      <c r="D16" s="112">
        <v>7.0000000000000007E-2</v>
      </c>
      <c r="E16" s="52">
        <v>7.0000000000000007E-2</v>
      </c>
      <c r="F16" s="53">
        <f>E16*($F$10)</f>
        <v>0</v>
      </c>
      <c r="G16" s="54"/>
    </row>
    <row r="17" spans="2:17" x14ac:dyDescent="0.25">
      <c r="B17" s="50">
        <v>7</v>
      </c>
      <c r="C17" s="51" t="s">
        <v>19</v>
      </c>
      <c r="D17" s="112">
        <v>0.05</v>
      </c>
      <c r="E17" s="52">
        <v>4.4999999999999998E-2</v>
      </c>
      <c r="F17" s="53">
        <f>E17*($F$10)</f>
        <v>0</v>
      </c>
      <c r="G17" s="54"/>
    </row>
    <row r="18" spans="2:17" x14ac:dyDescent="0.25">
      <c r="B18" s="55">
        <v>8</v>
      </c>
      <c r="C18" s="56" t="s">
        <v>20</v>
      </c>
      <c r="D18" s="113">
        <v>0.35</v>
      </c>
      <c r="E18" s="57">
        <v>0.35</v>
      </c>
      <c r="F18" s="58">
        <f>E18*($F$10)</f>
        <v>0</v>
      </c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2:17" x14ac:dyDescent="0.25">
      <c r="B19" s="59"/>
      <c r="C19" s="60"/>
      <c r="D19" s="60"/>
      <c r="E19" s="61"/>
      <c r="F19" s="62"/>
    </row>
    <row r="20" spans="2:17" x14ac:dyDescent="0.25">
      <c r="B20" s="50"/>
      <c r="C20" s="63" t="s">
        <v>45</v>
      </c>
      <c r="D20" s="56"/>
      <c r="E20" s="64"/>
      <c r="F20" s="53">
        <f>SUM(F15:F18)</f>
        <v>0</v>
      </c>
    </row>
    <row r="21" spans="2:17" ht="15.75" thickBot="1" x14ac:dyDescent="0.3">
      <c r="B21" s="55"/>
      <c r="C21" s="56"/>
      <c r="D21" s="56"/>
      <c r="E21" s="56"/>
      <c r="F21" s="65"/>
    </row>
    <row r="22" spans="2:17" x14ac:dyDescent="0.25">
      <c r="B22" s="156" t="s">
        <v>21</v>
      </c>
      <c r="C22" s="157"/>
      <c r="D22" s="66"/>
      <c r="E22" s="66"/>
      <c r="F22" s="67"/>
    </row>
    <row r="23" spans="2:17" ht="36" customHeight="1" x14ac:dyDescent="0.25">
      <c r="B23" s="132" t="s">
        <v>47</v>
      </c>
      <c r="C23" s="133" t="s">
        <v>46</v>
      </c>
      <c r="D23" s="126"/>
      <c r="E23" s="69"/>
      <c r="F23" s="53">
        <v>0</v>
      </c>
    </row>
    <row r="24" spans="2:17" x14ac:dyDescent="0.25">
      <c r="B24" s="132" t="s">
        <v>50</v>
      </c>
      <c r="C24" s="133" t="s">
        <v>48</v>
      </c>
      <c r="D24" s="126"/>
      <c r="E24" s="69"/>
      <c r="F24" s="127">
        <v>0</v>
      </c>
    </row>
    <row r="25" spans="2:17" ht="63.75" x14ac:dyDescent="0.25">
      <c r="B25" s="132" t="s">
        <v>50</v>
      </c>
      <c r="C25" s="133" t="s">
        <v>54</v>
      </c>
      <c r="D25" s="126"/>
      <c r="E25" s="69"/>
      <c r="F25" s="127">
        <v>0</v>
      </c>
    </row>
    <row r="26" spans="2:17" ht="25.5" x14ac:dyDescent="0.25">
      <c r="B26" s="132" t="s">
        <v>50</v>
      </c>
      <c r="C26" s="133" t="s">
        <v>49</v>
      </c>
      <c r="D26" s="126"/>
      <c r="E26" s="69"/>
      <c r="F26" s="127">
        <v>0</v>
      </c>
    </row>
    <row r="27" spans="2:17" ht="14.45" customHeight="1" x14ac:dyDescent="0.25">
      <c r="B27" s="158"/>
      <c r="C27" s="159"/>
      <c r="D27" s="68"/>
      <c r="E27" s="69"/>
      <c r="F27" s="70"/>
    </row>
    <row r="28" spans="2:17" ht="15" customHeight="1" thickBot="1" x14ac:dyDescent="0.3">
      <c r="B28" s="160" t="s">
        <v>22</v>
      </c>
      <c r="C28" s="161"/>
      <c r="D28" s="71"/>
      <c r="E28" s="72"/>
      <c r="F28" s="53">
        <f>SUM(F23:F26)</f>
        <v>0</v>
      </c>
    </row>
    <row r="29" spans="2:17" ht="15.75" thickBot="1" x14ac:dyDescent="0.3">
      <c r="B29" s="73"/>
      <c r="C29" s="74"/>
      <c r="D29" s="74"/>
      <c r="E29" s="74"/>
      <c r="F29" s="75"/>
    </row>
    <row r="30" spans="2:17" ht="15.75" thickBot="1" x14ac:dyDescent="0.3">
      <c r="B30" s="4"/>
      <c r="C30" s="18" t="s">
        <v>64</v>
      </c>
      <c r="D30" s="76"/>
      <c r="E30" s="77"/>
      <c r="F30" s="5">
        <f>F28+F20</f>
        <v>0</v>
      </c>
    </row>
    <row r="31" spans="2:17" ht="15.75" thickBot="1" x14ac:dyDescent="0.3">
      <c r="B31" s="78"/>
      <c r="C31" s="79"/>
      <c r="D31" s="79"/>
      <c r="E31" s="80"/>
      <c r="F31" s="81"/>
    </row>
    <row r="32" spans="2:17" ht="15.75" thickBot="1" x14ac:dyDescent="0.3">
      <c r="B32" s="82"/>
      <c r="C32" s="76" t="s">
        <v>23</v>
      </c>
      <c r="D32" s="83"/>
      <c r="E32" s="84"/>
      <c r="F32" s="5">
        <f>E32*F30</f>
        <v>0</v>
      </c>
    </row>
    <row r="33" spans="2:6" ht="15.75" thickBot="1" x14ac:dyDescent="0.3">
      <c r="B33" s="8"/>
      <c r="C33" s="85"/>
      <c r="D33" s="79"/>
      <c r="E33" s="79"/>
      <c r="F33" s="86"/>
    </row>
    <row r="34" spans="2:6" ht="15.75" thickBot="1" x14ac:dyDescent="0.3">
      <c r="B34" s="7"/>
      <c r="C34" s="87" t="s">
        <v>24</v>
      </c>
      <c r="D34" s="88"/>
      <c r="E34" s="89"/>
      <c r="F34" s="90">
        <f>F32+F30</f>
        <v>0</v>
      </c>
    </row>
    <row r="35" spans="2:6" x14ac:dyDescent="0.25">
      <c r="B35" s="7"/>
      <c r="C35" s="91" t="s">
        <v>25</v>
      </c>
      <c r="D35" s="92"/>
      <c r="E35" s="93"/>
      <c r="F35" s="90">
        <f>F33+F31</f>
        <v>0</v>
      </c>
    </row>
    <row r="36" spans="2:6" x14ac:dyDescent="0.25">
      <c r="B36" s="7"/>
      <c r="C36" s="94" t="s">
        <v>26</v>
      </c>
      <c r="D36" s="95"/>
      <c r="E36" s="95"/>
      <c r="F36" s="90">
        <f>F34-F35</f>
        <v>0</v>
      </c>
    </row>
    <row r="37" spans="2:6" x14ac:dyDescent="0.25">
      <c r="B37" s="7"/>
      <c r="C37" s="3" t="s">
        <v>27</v>
      </c>
      <c r="D37" s="96"/>
      <c r="E37" s="96"/>
      <c r="F37" s="2">
        <f>F36*19%</f>
        <v>0</v>
      </c>
    </row>
    <row r="38" spans="2:6" ht="15.75" thickBot="1" x14ac:dyDescent="0.3">
      <c r="B38" s="6"/>
      <c r="C38" s="97" t="s">
        <v>28</v>
      </c>
      <c r="D38" s="98"/>
      <c r="E38" s="98"/>
      <c r="F38" s="99">
        <f>F36+F37</f>
        <v>0</v>
      </c>
    </row>
    <row r="41" spans="2:6" x14ac:dyDescent="0.25">
      <c r="C41" s="54"/>
    </row>
    <row r="43" spans="2:6" x14ac:dyDescent="0.25">
      <c r="D43" s="110"/>
      <c r="E43" s="110"/>
      <c r="F43" s="110"/>
    </row>
    <row r="44" spans="2:6" x14ac:dyDescent="0.25">
      <c r="D44" t="s">
        <v>34</v>
      </c>
    </row>
  </sheetData>
  <mergeCells count="9">
    <mergeCell ref="B22:C22"/>
    <mergeCell ref="B27:C27"/>
    <mergeCell ref="B28:C28"/>
    <mergeCell ref="G18:Q18"/>
    <mergeCell ref="B1:F1"/>
    <mergeCell ref="B4:E4"/>
    <mergeCell ref="B6:E6"/>
    <mergeCell ref="B8:E8"/>
    <mergeCell ref="B10:E10"/>
  </mergeCells>
  <pageMargins left="0.70866141732283472" right="0.70866141732283472" top="1.0629921259842521" bottom="0.78740157480314965" header="0.31496062992125984" footer="0.31496062992125984"/>
  <pageSetup paperSize="9" scale="63" orientation="portrait" r:id="rId1"/>
  <headerFooter>
    <oddHeader>&amp;L&amp;"Arial,Standard"Projekt: Informations- und Erlebniswelt für den Saaletourismus
Teilprojekte: Neubau Turm 
&amp;Ctechnische Ausrüstung ELT
&amp;R&amp;A</oddHeader>
    <oddFooter>&amp;LDruckdatum: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5A1A8-9B40-48DB-B561-178604DF2A81}">
  <sheetPr>
    <pageSetUpPr fitToPage="1"/>
  </sheetPr>
  <dimension ref="B1:Q45"/>
  <sheetViews>
    <sheetView tabSelected="1" topLeftCell="A17" zoomScaleNormal="100" workbookViewId="0">
      <selection activeCell="C26" sqref="C26"/>
    </sheetView>
  </sheetViews>
  <sheetFormatPr baseColWidth="10" defaultColWidth="11.42578125" defaultRowHeight="15" x14ac:dyDescent="0.25"/>
  <cols>
    <col min="1" max="1" width="5.5703125" customWidth="1"/>
    <col min="2" max="2" width="7.140625" customWidth="1"/>
    <col min="3" max="3" width="54.85546875" customWidth="1"/>
    <col min="4" max="4" width="11.85546875" customWidth="1"/>
    <col min="5" max="5" width="17" customWidth="1"/>
    <col min="6" max="6" width="25.28515625" customWidth="1"/>
    <col min="7" max="8" width="11.42578125" customWidth="1"/>
  </cols>
  <sheetData>
    <row r="1" spans="2:7" ht="48.75" customHeight="1" thickBot="1" x14ac:dyDescent="0.3">
      <c r="B1" s="162" t="s">
        <v>56</v>
      </c>
      <c r="C1" s="163"/>
      <c r="D1" s="163"/>
      <c r="E1" s="163"/>
      <c r="F1" s="163"/>
    </row>
    <row r="2" spans="2:7" ht="16.5" thickBot="1" x14ac:dyDescent="0.3">
      <c r="B2" s="23" t="s">
        <v>7</v>
      </c>
      <c r="C2" s="24"/>
      <c r="D2" s="25"/>
      <c r="E2" s="25"/>
      <c r="F2" s="26" t="s">
        <v>8</v>
      </c>
    </row>
    <row r="3" spans="2:7" ht="16.5" thickBot="1" x14ac:dyDescent="0.3">
      <c r="B3" s="23"/>
      <c r="C3" s="27"/>
      <c r="D3" s="27"/>
      <c r="E3" s="27"/>
      <c r="F3" s="26" t="s">
        <v>9</v>
      </c>
    </row>
    <row r="4" spans="2:7" ht="16.5" thickBot="1" x14ac:dyDescent="0.3">
      <c r="B4" s="164" t="s">
        <v>10</v>
      </c>
      <c r="C4" s="165"/>
      <c r="D4" s="165"/>
      <c r="E4" s="166"/>
      <c r="F4" s="28">
        <v>20000</v>
      </c>
    </row>
    <row r="5" spans="2:7" ht="16.5" thickBot="1" x14ac:dyDescent="0.3">
      <c r="B5" s="29"/>
      <c r="C5" s="30"/>
      <c r="D5" s="30"/>
      <c r="E5" s="30"/>
      <c r="F5" s="31"/>
    </row>
    <row r="6" spans="2:7" ht="16.5" thickBot="1" x14ac:dyDescent="0.3">
      <c r="B6" s="164" t="s">
        <v>11</v>
      </c>
      <c r="C6" s="165"/>
      <c r="D6" s="165"/>
      <c r="E6" s="166"/>
      <c r="F6" s="32" t="s">
        <v>35</v>
      </c>
    </row>
    <row r="7" spans="2:7" ht="9" customHeight="1" thickBot="1" x14ac:dyDescent="0.3">
      <c r="B7" s="29"/>
      <c r="C7" s="30"/>
      <c r="D7" s="30"/>
      <c r="E7" s="30"/>
      <c r="F7" s="33"/>
    </row>
    <row r="8" spans="2:7" ht="16.5" thickBot="1" x14ac:dyDescent="0.3">
      <c r="B8" s="164" t="s">
        <v>12</v>
      </c>
      <c r="C8" s="165"/>
      <c r="D8" s="165"/>
      <c r="E8" s="166"/>
      <c r="F8" s="34"/>
    </row>
    <row r="9" spans="2:7" ht="7.5" customHeight="1" thickBot="1" x14ac:dyDescent="0.3">
      <c r="B9" s="35"/>
      <c r="C9" s="36"/>
      <c r="D9" s="36"/>
      <c r="E9" s="36"/>
      <c r="F9" s="37"/>
    </row>
    <row r="10" spans="2:7" ht="15.75" thickBot="1" x14ac:dyDescent="0.3">
      <c r="B10" s="167" t="s">
        <v>55</v>
      </c>
      <c r="C10" s="168"/>
      <c r="D10" s="168"/>
      <c r="E10" s="169"/>
      <c r="F10" s="38">
        <v>0</v>
      </c>
    </row>
    <row r="11" spans="2:7" x14ac:dyDescent="0.25">
      <c r="B11" s="39"/>
      <c r="C11" s="40"/>
      <c r="D11" s="41"/>
      <c r="E11" s="41"/>
      <c r="F11" s="42"/>
    </row>
    <row r="12" spans="2:7" ht="8.25" customHeight="1" thickBot="1" x14ac:dyDescent="0.3">
      <c r="B12" s="43"/>
      <c r="C12" s="41"/>
      <c r="D12" s="41"/>
      <c r="E12" s="41"/>
      <c r="F12" s="42"/>
    </row>
    <row r="13" spans="2:7" ht="15.75" thickBot="1" x14ac:dyDescent="0.3">
      <c r="B13" s="44" t="s">
        <v>13</v>
      </c>
      <c r="C13" s="45" t="s">
        <v>14</v>
      </c>
      <c r="D13" s="46" t="s">
        <v>15</v>
      </c>
      <c r="E13" s="46" t="s">
        <v>16</v>
      </c>
      <c r="F13" s="46"/>
    </row>
    <row r="14" spans="2:7" x14ac:dyDescent="0.25">
      <c r="B14" s="47"/>
      <c r="C14" s="48"/>
      <c r="D14" s="48"/>
      <c r="E14" s="48"/>
      <c r="F14" s="49"/>
    </row>
    <row r="15" spans="2:7" x14ac:dyDescent="0.25">
      <c r="B15" s="50">
        <v>5</v>
      </c>
      <c r="C15" s="51" t="s">
        <v>17</v>
      </c>
      <c r="D15" s="112">
        <v>0.22</v>
      </c>
      <c r="E15" s="52">
        <v>0.22</v>
      </c>
      <c r="F15" s="53">
        <f t="shared" ref="F15" si="0">E15*($F$10)</f>
        <v>0</v>
      </c>
      <c r="G15" s="54"/>
    </row>
    <row r="16" spans="2:7" x14ac:dyDescent="0.25">
      <c r="B16" s="50">
        <v>6</v>
      </c>
      <c r="C16" s="51" t="s">
        <v>18</v>
      </c>
      <c r="D16" s="112">
        <v>7.0000000000000007E-2</v>
      </c>
      <c r="E16" s="52">
        <v>7.0000000000000007E-2</v>
      </c>
      <c r="F16" s="53">
        <f>E16*($F$10)</f>
        <v>0</v>
      </c>
      <c r="G16" s="54"/>
    </row>
    <row r="17" spans="2:17" x14ac:dyDescent="0.25">
      <c r="B17" s="50">
        <v>7</v>
      </c>
      <c r="C17" s="51" t="s">
        <v>19</v>
      </c>
      <c r="D17" s="112">
        <v>0.05</v>
      </c>
      <c r="E17" s="52">
        <v>4.4999999999999998E-2</v>
      </c>
      <c r="F17" s="53">
        <f>E17*($F$10)</f>
        <v>0</v>
      </c>
      <c r="G17" s="54"/>
    </row>
    <row r="18" spans="2:17" x14ac:dyDescent="0.25">
      <c r="B18" s="55">
        <v>8</v>
      </c>
      <c r="C18" s="56" t="s">
        <v>20</v>
      </c>
      <c r="D18" s="113">
        <v>0.35</v>
      </c>
      <c r="E18" s="57">
        <v>0.35</v>
      </c>
      <c r="F18" s="58">
        <f>E18*($F$10)</f>
        <v>0</v>
      </c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2:17" x14ac:dyDescent="0.25">
      <c r="B19" s="59"/>
      <c r="C19" s="60"/>
      <c r="D19" s="60"/>
      <c r="E19" s="61"/>
      <c r="F19" s="62"/>
    </row>
    <row r="20" spans="2:17" x14ac:dyDescent="0.25">
      <c r="B20" s="50"/>
      <c r="C20" s="63" t="s">
        <v>45</v>
      </c>
      <c r="D20" s="56"/>
      <c r="E20" s="64"/>
      <c r="F20" s="53">
        <f>SUM(F15:F18)</f>
        <v>0</v>
      </c>
    </row>
    <row r="21" spans="2:17" ht="15.75" thickBot="1" x14ac:dyDescent="0.3">
      <c r="B21" s="55"/>
      <c r="C21" s="56"/>
      <c r="D21" s="56"/>
      <c r="E21" s="56"/>
      <c r="F21" s="65"/>
    </row>
    <row r="22" spans="2:17" x14ac:dyDescent="0.25">
      <c r="B22" s="156" t="s">
        <v>21</v>
      </c>
      <c r="C22" s="157"/>
      <c r="D22" s="66"/>
      <c r="E22" s="66"/>
      <c r="F22" s="67"/>
    </row>
    <row r="23" spans="2:17" ht="29.25" customHeight="1" x14ac:dyDescent="0.25">
      <c r="B23" s="170" t="s">
        <v>57</v>
      </c>
      <c r="C23" s="133" t="s">
        <v>59</v>
      </c>
      <c r="D23" s="134" t="s">
        <v>58</v>
      </c>
      <c r="E23" s="69"/>
      <c r="F23" s="53">
        <v>0</v>
      </c>
    </row>
    <row r="24" spans="2:17" ht="36" customHeight="1" x14ac:dyDescent="0.25">
      <c r="B24" s="132" t="s">
        <v>47</v>
      </c>
      <c r="C24" s="133" t="s">
        <v>46</v>
      </c>
      <c r="D24" s="134"/>
      <c r="E24" s="69"/>
      <c r="F24" s="53">
        <v>0</v>
      </c>
    </row>
    <row r="25" spans="2:17" x14ac:dyDescent="0.25">
      <c r="B25" s="132" t="s">
        <v>50</v>
      </c>
      <c r="C25" s="133" t="s">
        <v>48</v>
      </c>
      <c r="D25" s="134"/>
      <c r="E25" s="69"/>
      <c r="F25" s="127">
        <v>0</v>
      </c>
    </row>
    <row r="26" spans="2:17" ht="63.75" x14ac:dyDescent="0.25">
      <c r="B26" s="132" t="s">
        <v>50</v>
      </c>
      <c r="C26" s="133" t="s">
        <v>54</v>
      </c>
      <c r="D26" s="134"/>
      <c r="E26" s="69"/>
      <c r="F26" s="127">
        <v>0</v>
      </c>
    </row>
    <row r="27" spans="2:17" ht="25.5" x14ac:dyDescent="0.25">
      <c r="B27" s="132" t="s">
        <v>50</v>
      </c>
      <c r="C27" s="133" t="s">
        <v>49</v>
      </c>
      <c r="D27" s="134"/>
      <c r="E27" s="69"/>
      <c r="F27" s="127">
        <v>0</v>
      </c>
    </row>
    <row r="28" spans="2:17" ht="14.45" customHeight="1" x14ac:dyDescent="0.25">
      <c r="B28" s="158"/>
      <c r="C28" s="159"/>
      <c r="D28" s="68"/>
      <c r="E28" s="69"/>
      <c r="F28" s="70"/>
    </row>
    <row r="29" spans="2:17" ht="15" customHeight="1" thickBot="1" x14ac:dyDescent="0.3">
      <c r="B29" s="160" t="s">
        <v>22</v>
      </c>
      <c r="C29" s="161"/>
      <c r="D29" s="71"/>
      <c r="E29" s="72"/>
      <c r="F29" s="53">
        <v>0</v>
      </c>
    </row>
    <row r="30" spans="2:17" ht="15.75" thickBot="1" x14ac:dyDescent="0.3">
      <c r="B30" s="73"/>
      <c r="C30" s="74"/>
      <c r="D30" s="74"/>
      <c r="E30" s="74"/>
      <c r="F30" s="75"/>
    </row>
    <row r="31" spans="2:17" ht="15.75" thickBot="1" x14ac:dyDescent="0.3">
      <c r="B31" s="4"/>
      <c r="C31" s="18" t="s">
        <v>64</v>
      </c>
      <c r="D31" s="76"/>
      <c r="E31" s="77"/>
      <c r="F31" s="5">
        <f>F29+F20</f>
        <v>0</v>
      </c>
    </row>
    <row r="32" spans="2:17" ht="15.75" thickBot="1" x14ac:dyDescent="0.3">
      <c r="B32" s="78"/>
      <c r="C32" s="79"/>
      <c r="D32" s="79"/>
      <c r="E32" s="80"/>
      <c r="F32" s="81"/>
    </row>
    <row r="33" spans="2:6" ht="15.75" thickBot="1" x14ac:dyDescent="0.3">
      <c r="B33" s="82"/>
      <c r="C33" s="76" t="s">
        <v>23</v>
      </c>
      <c r="D33" s="83"/>
      <c r="E33" s="84"/>
      <c r="F33" s="5">
        <f>E33*F31</f>
        <v>0</v>
      </c>
    </row>
    <row r="34" spans="2:6" ht="15.75" thickBot="1" x14ac:dyDescent="0.3">
      <c r="B34" s="8"/>
      <c r="C34" s="85"/>
      <c r="D34" s="79"/>
      <c r="E34" s="79"/>
      <c r="F34" s="86"/>
    </row>
    <row r="35" spans="2:6" ht="15.75" thickBot="1" x14ac:dyDescent="0.3">
      <c r="B35" s="7"/>
      <c r="C35" s="87" t="s">
        <v>24</v>
      </c>
      <c r="D35" s="88"/>
      <c r="E35" s="89"/>
      <c r="F35" s="90">
        <f>F33+F31</f>
        <v>0</v>
      </c>
    </row>
    <row r="36" spans="2:6" ht="15.75" thickBot="1" x14ac:dyDescent="0.3">
      <c r="B36" s="7"/>
      <c r="C36" s="91" t="s">
        <v>25</v>
      </c>
      <c r="D36" s="92"/>
      <c r="E36" s="93"/>
      <c r="F36" s="90">
        <f>F34+F32</f>
        <v>0</v>
      </c>
    </row>
    <row r="37" spans="2:6" x14ac:dyDescent="0.25">
      <c r="B37" s="7"/>
      <c r="C37" s="94" t="s">
        <v>26</v>
      </c>
      <c r="D37" s="95"/>
      <c r="E37" s="95"/>
      <c r="F37" s="90">
        <f>F35-F36</f>
        <v>0</v>
      </c>
    </row>
    <row r="38" spans="2:6" x14ac:dyDescent="0.25">
      <c r="B38" s="7"/>
      <c r="C38" s="3" t="s">
        <v>27</v>
      </c>
      <c r="D38" s="96"/>
      <c r="E38" s="96"/>
      <c r="F38" s="2">
        <f>F37*19%</f>
        <v>0</v>
      </c>
    </row>
    <row r="39" spans="2:6" ht="15.75" thickBot="1" x14ac:dyDescent="0.3">
      <c r="B39" s="6"/>
      <c r="C39" s="97" t="s">
        <v>28</v>
      </c>
      <c r="D39" s="98"/>
      <c r="E39" s="98"/>
      <c r="F39" s="99">
        <f>F37+F38</f>
        <v>0</v>
      </c>
    </row>
    <row r="42" spans="2:6" x14ac:dyDescent="0.25">
      <c r="C42" s="54"/>
    </row>
    <row r="44" spans="2:6" x14ac:dyDescent="0.25">
      <c r="D44" s="110"/>
      <c r="E44" s="110"/>
      <c r="F44" s="110"/>
    </row>
    <row r="45" spans="2:6" x14ac:dyDescent="0.25">
      <c r="D45" t="s">
        <v>34</v>
      </c>
    </row>
  </sheetData>
  <mergeCells count="9">
    <mergeCell ref="G18:Q18"/>
    <mergeCell ref="B22:C22"/>
    <mergeCell ref="B28:C28"/>
    <mergeCell ref="B29:C29"/>
    <mergeCell ref="B1:F1"/>
    <mergeCell ref="B4:E4"/>
    <mergeCell ref="B6:E6"/>
    <mergeCell ref="B8:E8"/>
    <mergeCell ref="B10:E10"/>
  </mergeCells>
  <pageMargins left="0.70866141732283472" right="0.70866141732283472" top="1.0629921259842521" bottom="0.78740157480314965" header="0.31496062992125984" footer="0.31496062992125984"/>
  <pageSetup paperSize="9" scale="63" orientation="portrait" r:id="rId1"/>
  <headerFooter>
    <oddHeader>&amp;L&amp;"Arial,Standard"Projekt: Informations- und Erlebniswelt für den Saaletourismus
Teilprojekte: Neubau Turm 
&amp;Ctechnische Ausrüstung ELT
&amp;R&amp;A</oddHeader>
    <oddFooter>&amp;LDruckdatum: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D81BD-616F-4AFC-A2DF-D31B62A52553}">
  <sheetPr>
    <pageSetUpPr fitToPage="1"/>
  </sheetPr>
  <dimension ref="B1:Q42"/>
  <sheetViews>
    <sheetView zoomScaleNormal="100" workbookViewId="0">
      <selection activeCell="C27" sqref="C27"/>
    </sheetView>
  </sheetViews>
  <sheetFormatPr baseColWidth="10" defaultColWidth="11.42578125" defaultRowHeight="15" x14ac:dyDescent="0.25"/>
  <cols>
    <col min="1" max="1" width="5.5703125" customWidth="1"/>
    <col min="2" max="2" width="6" customWidth="1"/>
    <col min="3" max="3" width="39.140625" customWidth="1"/>
    <col min="4" max="4" width="11.85546875" customWidth="1"/>
    <col min="5" max="5" width="35.28515625" customWidth="1"/>
    <col min="6" max="6" width="25.28515625" customWidth="1"/>
    <col min="7" max="8" width="11.42578125" customWidth="1"/>
  </cols>
  <sheetData>
    <row r="1" spans="2:7" ht="48.75" customHeight="1" thickBot="1" x14ac:dyDescent="0.3">
      <c r="B1" s="162" t="s">
        <v>41</v>
      </c>
      <c r="C1" s="163"/>
      <c r="D1" s="163"/>
      <c r="E1" s="163"/>
      <c r="F1" s="163"/>
    </row>
    <row r="2" spans="2:7" ht="16.5" thickBot="1" x14ac:dyDescent="0.3">
      <c r="B2" s="23" t="s">
        <v>7</v>
      </c>
      <c r="C2" s="24"/>
      <c r="D2" s="25"/>
      <c r="E2" s="25"/>
      <c r="F2" s="26" t="s">
        <v>8</v>
      </c>
    </row>
    <row r="3" spans="2:7" ht="16.5" thickBot="1" x14ac:dyDescent="0.3">
      <c r="B3" s="23"/>
      <c r="C3" s="27"/>
      <c r="D3" s="27"/>
      <c r="E3" s="27"/>
      <c r="F3" s="26" t="s">
        <v>9</v>
      </c>
    </row>
    <row r="4" spans="2:7" ht="16.5" thickBot="1" x14ac:dyDescent="0.3">
      <c r="B4" s="164" t="s">
        <v>10</v>
      </c>
      <c r="C4" s="165"/>
      <c r="D4" s="165"/>
      <c r="E4" s="166"/>
      <c r="F4" s="28">
        <f>6700*1.2</f>
        <v>8040</v>
      </c>
    </row>
    <row r="5" spans="2:7" ht="6.75" customHeight="1" thickBot="1" x14ac:dyDescent="0.3">
      <c r="B5" s="29"/>
      <c r="C5" s="30"/>
      <c r="D5" s="30"/>
      <c r="E5" s="30"/>
      <c r="F5" s="31"/>
    </row>
    <row r="6" spans="2:7" ht="16.5" thickBot="1" x14ac:dyDescent="0.3">
      <c r="B6" s="164" t="s">
        <v>11</v>
      </c>
      <c r="C6" s="165"/>
      <c r="D6" s="165"/>
      <c r="E6" s="166"/>
      <c r="F6" s="32" t="s">
        <v>35</v>
      </c>
    </row>
    <row r="7" spans="2:7" ht="9" customHeight="1" thickBot="1" x14ac:dyDescent="0.3">
      <c r="B7" s="29"/>
      <c r="C7" s="30"/>
      <c r="D7" s="30"/>
      <c r="E7" s="30"/>
      <c r="F7" s="33"/>
    </row>
    <row r="8" spans="2:7" ht="16.5" thickBot="1" x14ac:dyDescent="0.3">
      <c r="B8" s="164" t="s">
        <v>12</v>
      </c>
      <c r="C8" s="165"/>
      <c r="D8" s="165"/>
      <c r="E8" s="166"/>
      <c r="F8" s="34"/>
    </row>
    <row r="9" spans="2:7" ht="7.5" customHeight="1" thickBot="1" x14ac:dyDescent="0.3">
      <c r="B9" s="35"/>
      <c r="C9" s="36"/>
      <c r="D9" s="36"/>
      <c r="E9" s="36"/>
      <c r="F9" s="37"/>
    </row>
    <row r="10" spans="2:7" ht="15.75" thickBot="1" x14ac:dyDescent="0.3">
      <c r="B10" s="167" t="s">
        <v>40</v>
      </c>
      <c r="C10" s="168"/>
      <c r="D10" s="168"/>
      <c r="E10" s="169"/>
      <c r="F10" s="38">
        <v>0</v>
      </c>
    </row>
    <row r="11" spans="2:7" x14ac:dyDescent="0.25">
      <c r="B11" s="39"/>
      <c r="C11" s="40"/>
      <c r="D11" s="41"/>
      <c r="E11" s="41"/>
      <c r="F11" s="42"/>
    </row>
    <row r="12" spans="2:7" ht="8.25" customHeight="1" thickBot="1" x14ac:dyDescent="0.3">
      <c r="B12" s="43"/>
      <c r="C12" s="41"/>
      <c r="D12" s="41"/>
      <c r="E12" s="41"/>
      <c r="F12" s="42"/>
    </row>
    <row r="13" spans="2:7" ht="15.75" thickBot="1" x14ac:dyDescent="0.3">
      <c r="B13" s="44" t="s">
        <v>13</v>
      </c>
      <c r="C13" s="45" t="s">
        <v>14</v>
      </c>
      <c r="D13" s="46" t="s">
        <v>15</v>
      </c>
      <c r="E13" s="46" t="s">
        <v>16</v>
      </c>
      <c r="F13" s="46"/>
    </row>
    <row r="14" spans="2:7" x14ac:dyDescent="0.25">
      <c r="B14" s="47"/>
      <c r="C14" s="48"/>
      <c r="D14" s="48"/>
      <c r="E14" s="48"/>
      <c r="F14" s="49"/>
    </row>
    <row r="15" spans="2:7" x14ac:dyDescent="0.25">
      <c r="B15" s="50">
        <v>5</v>
      </c>
      <c r="C15" s="51" t="s">
        <v>17</v>
      </c>
      <c r="D15" s="112">
        <v>0.22</v>
      </c>
      <c r="E15" s="52">
        <v>0.22</v>
      </c>
      <c r="F15" s="53">
        <f>E15*($F$10)</f>
        <v>0</v>
      </c>
      <c r="G15" s="54"/>
    </row>
    <row r="16" spans="2:7" x14ac:dyDescent="0.25">
      <c r="B16" s="50">
        <v>6</v>
      </c>
      <c r="C16" s="51" t="s">
        <v>18</v>
      </c>
      <c r="D16" s="112">
        <v>7.0000000000000007E-2</v>
      </c>
      <c r="E16" s="52">
        <v>7.0000000000000007E-2</v>
      </c>
      <c r="F16" s="53">
        <f>E16*($F$10)</f>
        <v>0</v>
      </c>
      <c r="G16" s="54"/>
    </row>
    <row r="17" spans="2:17" x14ac:dyDescent="0.25">
      <c r="B17" s="50">
        <v>7</v>
      </c>
      <c r="C17" s="51" t="s">
        <v>19</v>
      </c>
      <c r="D17" s="112">
        <v>0.05</v>
      </c>
      <c r="E17" s="52">
        <v>4.4999999999999998E-2</v>
      </c>
      <c r="F17" s="53">
        <f>E17*($F$10)</f>
        <v>0</v>
      </c>
      <c r="G17" s="54"/>
    </row>
    <row r="18" spans="2:17" x14ac:dyDescent="0.25">
      <c r="B18" s="55">
        <v>8</v>
      </c>
      <c r="C18" s="56" t="s">
        <v>20</v>
      </c>
      <c r="D18" s="113">
        <v>0.35</v>
      </c>
      <c r="E18" s="57">
        <v>0.35</v>
      </c>
      <c r="F18" s="58">
        <f>E18*($F$10)</f>
        <v>0</v>
      </c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2:17" x14ac:dyDescent="0.25">
      <c r="B19" s="59"/>
      <c r="C19" s="60"/>
      <c r="D19" s="60"/>
      <c r="E19" s="61"/>
      <c r="F19" s="62"/>
    </row>
    <row r="20" spans="2:17" x14ac:dyDescent="0.25">
      <c r="B20" s="50"/>
      <c r="C20" s="63" t="s">
        <v>45</v>
      </c>
      <c r="D20" s="56"/>
      <c r="E20" s="64"/>
      <c r="F20" s="53">
        <f>SUM(F15:F18)</f>
        <v>0</v>
      </c>
    </row>
    <row r="21" spans="2:17" ht="15.75" thickBot="1" x14ac:dyDescent="0.3">
      <c r="B21" s="55"/>
      <c r="C21" s="56"/>
      <c r="D21" s="56"/>
      <c r="E21" s="56"/>
      <c r="F21" s="65"/>
    </row>
    <row r="22" spans="2:17" x14ac:dyDescent="0.25">
      <c r="B22" s="156" t="s">
        <v>21</v>
      </c>
      <c r="C22" s="157"/>
      <c r="D22" s="66"/>
      <c r="E22" s="66"/>
      <c r="F22" s="67"/>
    </row>
    <row r="23" spans="2:17" ht="33" customHeight="1" x14ac:dyDescent="0.25">
      <c r="B23" s="128"/>
      <c r="C23" s="130"/>
      <c r="D23" s="126"/>
      <c r="E23" s="69"/>
      <c r="F23" s="53"/>
    </row>
    <row r="24" spans="2:17" x14ac:dyDescent="0.25">
      <c r="B24" s="158"/>
      <c r="C24" s="159"/>
      <c r="D24" s="68"/>
      <c r="E24" s="69"/>
      <c r="F24" s="70"/>
    </row>
    <row r="25" spans="2:17" ht="15.75" thickBot="1" x14ac:dyDescent="0.3">
      <c r="B25" s="160" t="s">
        <v>22</v>
      </c>
      <c r="C25" s="161"/>
      <c r="D25" s="71"/>
      <c r="E25" s="72"/>
      <c r="F25" s="53">
        <f>SUM(F23:F23)</f>
        <v>0</v>
      </c>
    </row>
    <row r="26" spans="2:17" ht="15.75" thickBot="1" x14ac:dyDescent="0.3">
      <c r="B26" s="73"/>
      <c r="C26" s="74"/>
      <c r="D26" s="74"/>
      <c r="E26" s="74"/>
      <c r="F26" s="75"/>
    </row>
    <row r="27" spans="2:17" ht="15.75" thickBot="1" x14ac:dyDescent="0.3">
      <c r="B27" s="4"/>
      <c r="C27" s="18" t="s">
        <v>64</v>
      </c>
      <c r="D27" s="76"/>
      <c r="E27" s="77"/>
      <c r="F27" s="5">
        <f>F20+F25</f>
        <v>0</v>
      </c>
    </row>
    <row r="28" spans="2:17" ht="15.75" thickBot="1" x14ac:dyDescent="0.3">
      <c r="B28" s="78"/>
      <c r="C28" s="79"/>
      <c r="D28" s="79"/>
      <c r="E28" s="80"/>
      <c r="F28" s="81"/>
    </row>
    <row r="29" spans="2:17" ht="15.75" thickBot="1" x14ac:dyDescent="0.3">
      <c r="B29" s="82"/>
      <c r="C29" s="76" t="s">
        <v>23</v>
      </c>
      <c r="D29" s="83"/>
      <c r="E29" s="84"/>
      <c r="F29" s="5">
        <f>E29*F27</f>
        <v>0</v>
      </c>
    </row>
    <row r="30" spans="2:17" ht="15.75" thickBot="1" x14ac:dyDescent="0.3">
      <c r="B30" s="8"/>
      <c r="C30" s="85"/>
      <c r="D30" s="79"/>
      <c r="E30" s="79"/>
      <c r="F30" s="86"/>
    </row>
    <row r="31" spans="2:17" ht="15.75" thickBot="1" x14ac:dyDescent="0.3">
      <c r="B31" s="7"/>
      <c r="C31" s="87" t="s">
        <v>24</v>
      </c>
      <c r="D31" s="88"/>
      <c r="E31" s="89"/>
      <c r="F31" s="90">
        <f>F29+F27</f>
        <v>0</v>
      </c>
    </row>
    <row r="32" spans="2:17" ht="15.75" thickBot="1" x14ac:dyDescent="0.3">
      <c r="B32" s="7"/>
      <c r="C32" s="91" t="s">
        <v>25</v>
      </c>
      <c r="D32" s="92"/>
      <c r="E32" s="93"/>
      <c r="F32" s="90">
        <f>F30+F28</f>
        <v>0</v>
      </c>
    </row>
    <row r="33" spans="2:6" x14ac:dyDescent="0.25">
      <c r="B33" s="7"/>
      <c r="C33" s="94" t="s">
        <v>26</v>
      </c>
      <c r="D33" s="95"/>
      <c r="E33" s="95"/>
      <c r="F33" s="90">
        <f>F31-F32</f>
        <v>0</v>
      </c>
    </row>
    <row r="34" spans="2:6" x14ac:dyDescent="0.25">
      <c r="B34" s="7"/>
      <c r="C34" s="3" t="s">
        <v>27</v>
      </c>
      <c r="D34" s="96"/>
      <c r="E34" s="96"/>
      <c r="F34" s="2">
        <f>F33*19%</f>
        <v>0</v>
      </c>
    </row>
    <row r="35" spans="2:6" ht="15.75" thickBot="1" x14ac:dyDescent="0.3">
      <c r="B35" s="6"/>
      <c r="C35" s="97" t="s">
        <v>28</v>
      </c>
      <c r="D35" s="98"/>
      <c r="E35" s="98"/>
      <c r="F35" s="99">
        <f>F33+F34</f>
        <v>0</v>
      </c>
    </row>
    <row r="39" spans="2:6" x14ac:dyDescent="0.25">
      <c r="C39" s="54"/>
    </row>
    <row r="41" spans="2:6" x14ac:dyDescent="0.25">
      <c r="D41" s="110"/>
      <c r="E41" s="110"/>
      <c r="F41" s="110"/>
    </row>
    <row r="42" spans="2:6" x14ac:dyDescent="0.25">
      <c r="D42" t="s">
        <v>34</v>
      </c>
    </row>
  </sheetData>
  <mergeCells count="9">
    <mergeCell ref="B22:C22"/>
    <mergeCell ref="B24:C24"/>
    <mergeCell ref="B25:C25"/>
    <mergeCell ref="G18:Q18"/>
    <mergeCell ref="B1:F1"/>
    <mergeCell ref="B4:E4"/>
    <mergeCell ref="B6:E6"/>
    <mergeCell ref="B8:E8"/>
    <mergeCell ref="B10:E10"/>
  </mergeCells>
  <pageMargins left="0.70866141732283472" right="0.70866141732283472" top="1.0629921259842521" bottom="0.78740157480314965" header="0.31496062992125984" footer="0.31496062992125984"/>
  <pageSetup paperSize="9" scale="63" orientation="portrait" r:id="rId1"/>
  <headerFooter>
    <oddHeader>&amp;L&amp;"Arial,Standard"Projekt: Informations- und Erlebniswelt für den Saaletourismus
Teilprojekte: Sanierung Kolonnaden
&amp;CTechnische Ausrüstung ELT&amp;R&amp;A</oddHeader>
    <oddFooter>&amp;LDruckdatum: 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1D7F4-A4D7-4EE6-8E4B-11DFF442607B}">
  <sheetPr>
    <pageSetUpPr fitToPage="1"/>
  </sheetPr>
  <dimension ref="B1:Q41"/>
  <sheetViews>
    <sheetView topLeftCell="A8" zoomScaleNormal="100" workbookViewId="0">
      <selection activeCell="I15" sqref="I15"/>
    </sheetView>
  </sheetViews>
  <sheetFormatPr baseColWidth="10" defaultColWidth="11.42578125" defaultRowHeight="15" x14ac:dyDescent="0.25"/>
  <cols>
    <col min="1" max="1" width="5.5703125" customWidth="1"/>
    <col min="2" max="2" width="6.85546875" customWidth="1"/>
    <col min="3" max="3" width="54.85546875" customWidth="1"/>
    <col min="4" max="4" width="11.85546875" customWidth="1"/>
    <col min="5" max="5" width="35.28515625" customWidth="1"/>
    <col min="6" max="6" width="25.28515625" customWidth="1"/>
    <col min="7" max="8" width="11.42578125" customWidth="1"/>
  </cols>
  <sheetData>
    <row r="1" spans="2:7" ht="48.75" customHeight="1" thickBot="1" x14ac:dyDescent="0.3">
      <c r="B1" s="162" t="s">
        <v>42</v>
      </c>
      <c r="C1" s="163"/>
      <c r="D1" s="163"/>
      <c r="E1" s="163"/>
      <c r="F1" s="163"/>
    </row>
    <row r="2" spans="2:7" ht="16.5" thickBot="1" x14ac:dyDescent="0.3">
      <c r="B2" s="23" t="s">
        <v>7</v>
      </c>
      <c r="C2" s="24"/>
      <c r="D2" s="25"/>
      <c r="E2" s="25"/>
      <c r="F2" s="26" t="s">
        <v>8</v>
      </c>
    </row>
    <row r="3" spans="2:7" ht="16.5" thickBot="1" x14ac:dyDescent="0.3">
      <c r="B3" s="23"/>
      <c r="C3" s="27"/>
      <c r="D3" s="27"/>
      <c r="E3" s="27"/>
      <c r="F3" s="26" t="s">
        <v>9</v>
      </c>
    </row>
    <row r="4" spans="2:7" ht="16.5" thickBot="1" x14ac:dyDescent="0.3">
      <c r="B4" s="164" t="s">
        <v>10</v>
      </c>
      <c r="C4" s="165"/>
      <c r="D4" s="165"/>
      <c r="E4" s="166"/>
      <c r="F4" s="28">
        <f>9450*1.2</f>
        <v>11340</v>
      </c>
    </row>
    <row r="5" spans="2:7" ht="6.75" customHeight="1" thickBot="1" x14ac:dyDescent="0.3">
      <c r="B5" s="29"/>
      <c r="C5" s="30"/>
      <c r="D5" s="30"/>
      <c r="E5" s="30"/>
      <c r="F5" s="31"/>
    </row>
    <row r="6" spans="2:7" ht="16.5" thickBot="1" x14ac:dyDescent="0.3">
      <c r="B6" s="164" t="s">
        <v>11</v>
      </c>
      <c r="C6" s="165"/>
      <c r="D6" s="165"/>
      <c r="E6" s="166"/>
      <c r="F6" s="32" t="s">
        <v>35</v>
      </c>
    </row>
    <row r="7" spans="2:7" ht="9" customHeight="1" thickBot="1" x14ac:dyDescent="0.3">
      <c r="B7" s="29"/>
      <c r="C7" s="30"/>
      <c r="D7" s="30"/>
      <c r="E7" s="30"/>
      <c r="F7" s="33"/>
    </row>
    <row r="8" spans="2:7" ht="16.5" thickBot="1" x14ac:dyDescent="0.3">
      <c r="B8" s="164" t="s">
        <v>12</v>
      </c>
      <c r="C8" s="165"/>
      <c r="D8" s="165"/>
      <c r="E8" s="166"/>
      <c r="F8" s="34"/>
    </row>
    <row r="9" spans="2:7" ht="7.5" customHeight="1" thickBot="1" x14ac:dyDescent="0.3">
      <c r="B9" s="35"/>
      <c r="C9" s="36"/>
      <c r="D9" s="36"/>
      <c r="E9" s="36"/>
      <c r="F9" s="37"/>
    </row>
    <row r="10" spans="2:7" ht="15.75" thickBot="1" x14ac:dyDescent="0.3">
      <c r="B10" s="167" t="s">
        <v>44</v>
      </c>
      <c r="C10" s="168"/>
      <c r="D10" s="168"/>
      <c r="E10" s="169"/>
      <c r="F10" s="38">
        <v>0</v>
      </c>
    </row>
    <row r="11" spans="2:7" x14ac:dyDescent="0.25">
      <c r="B11" s="39"/>
      <c r="C11" s="40"/>
      <c r="D11" s="41"/>
      <c r="E11" s="41"/>
      <c r="F11" s="42"/>
    </row>
    <row r="12" spans="2:7" ht="8.25" customHeight="1" thickBot="1" x14ac:dyDescent="0.3">
      <c r="B12" s="43"/>
      <c r="C12" s="41"/>
      <c r="D12" s="41"/>
      <c r="E12" s="41"/>
      <c r="F12" s="42"/>
    </row>
    <row r="13" spans="2:7" ht="15.75" thickBot="1" x14ac:dyDescent="0.3">
      <c r="B13" s="44" t="s">
        <v>13</v>
      </c>
      <c r="C13" s="45" t="s">
        <v>14</v>
      </c>
      <c r="D13" s="46" t="s">
        <v>15</v>
      </c>
      <c r="E13" s="46" t="s">
        <v>16</v>
      </c>
      <c r="F13" s="46"/>
    </row>
    <row r="14" spans="2:7" x14ac:dyDescent="0.25">
      <c r="B14" s="47"/>
      <c r="C14" s="48"/>
      <c r="D14" s="48"/>
      <c r="E14" s="48"/>
      <c r="F14" s="49"/>
    </row>
    <row r="15" spans="2:7" x14ac:dyDescent="0.25">
      <c r="B15" s="50">
        <v>5</v>
      </c>
      <c r="C15" s="51" t="s">
        <v>17</v>
      </c>
      <c r="D15" s="112">
        <v>0.22</v>
      </c>
      <c r="E15" s="52">
        <v>0.22</v>
      </c>
      <c r="F15" s="53">
        <f>E15*($F$10)</f>
        <v>0</v>
      </c>
      <c r="G15" s="54"/>
    </row>
    <row r="16" spans="2:7" x14ac:dyDescent="0.25">
      <c r="B16" s="50">
        <v>6</v>
      </c>
      <c r="C16" s="51" t="s">
        <v>18</v>
      </c>
      <c r="D16" s="112">
        <v>7.0000000000000007E-2</v>
      </c>
      <c r="E16" s="52">
        <v>7.0000000000000007E-2</v>
      </c>
      <c r="F16" s="53">
        <f>E16*($F$10)</f>
        <v>0</v>
      </c>
      <c r="G16" s="54"/>
    </row>
    <row r="17" spans="2:17" x14ac:dyDescent="0.25">
      <c r="B17" s="50">
        <v>7</v>
      </c>
      <c r="C17" s="51" t="s">
        <v>19</v>
      </c>
      <c r="D17" s="112">
        <v>0.05</v>
      </c>
      <c r="E17" s="52">
        <v>4.4999999999999998E-2</v>
      </c>
      <c r="F17" s="53">
        <f>E17*($F$10)</f>
        <v>0</v>
      </c>
      <c r="G17" s="54"/>
    </row>
    <row r="18" spans="2:17" x14ac:dyDescent="0.25">
      <c r="B18" s="50">
        <v>8</v>
      </c>
      <c r="C18" s="51" t="s">
        <v>20</v>
      </c>
      <c r="D18" s="112">
        <v>0.35</v>
      </c>
      <c r="E18" s="52">
        <v>0.35</v>
      </c>
      <c r="F18" s="53">
        <f>E18*($F$10)</f>
        <v>0</v>
      </c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2:17" x14ac:dyDescent="0.25">
      <c r="B19" s="59"/>
      <c r="C19" s="60"/>
      <c r="D19" s="60"/>
      <c r="E19" s="61"/>
      <c r="F19" s="62"/>
    </row>
    <row r="20" spans="2:17" x14ac:dyDescent="0.25">
      <c r="B20" s="50"/>
      <c r="C20" s="63" t="s">
        <v>45</v>
      </c>
      <c r="D20" s="56"/>
      <c r="E20" s="64"/>
      <c r="F20" s="53">
        <f>SUM(F15:F18)</f>
        <v>0</v>
      </c>
    </row>
    <row r="21" spans="2:17" ht="15.75" thickBot="1" x14ac:dyDescent="0.3">
      <c r="B21" s="55"/>
      <c r="C21" s="56"/>
      <c r="D21" s="56"/>
      <c r="E21" s="56"/>
      <c r="F21" s="65"/>
    </row>
    <row r="22" spans="2:17" x14ac:dyDescent="0.25">
      <c r="B22" s="156" t="s">
        <v>21</v>
      </c>
      <c r="C22" s="157"/>
      <c r="D22" s="66"/>
      <c r="E22" s="66"/>
      <c r="F22" s="67"/>
    </row>
    <row r="23" spans="2:17" ht="30.75" customHeight="1" x14ac:dyDescent="0.25">
      <c r="B23" s="128"/>
      <c r="C23" s="130"/>
      <c r="D23" s="126"/>
      <c r="E23" s="52"/>
      <c r="F23" s="53"/>
    </row>
    <row r="24" spans="2:17" x14ac:dyDescent="0.25">
      <c r="B24" s="158"/>
      <c r="C24" s="159"/>
      <c r="D24" s="68"/>
      <c r="E24" s="69"/>
      <c r="F24" s="70"/>
    </row>
    <row r="25" spans="2:17" ht="15.75" thickBot="1" x14ac:dyDescent="0.3">
      <c r="B25" s="160" t="s">
        <v>22</v>
      </c>
      <c r="C25" s="161"/>
      <c r="D25" s="71"/>
      <c r="E25" s="72"/>
      <c r="F25" s="53">
        <f>SUM(F23:F23)</f>
        <v>0</v>
      </c>
    </row>
    <row r="26" spans="2:17" ht="15.75" thickBot="1" x14ac:dyDescent="0.3">
      <c r="B26" s="73"/>
      <c r="C26" s="74"/>
      <c r="D26" s="74"/>
      <c r="E26" s="74"/>
      <c r="F26" s="75"/>
    </row>
    <row r="27" spans="2:17" ht="15.75" thickBot="1" x14ac:dyDescent="0.3">
      <c r="B27" s="4"/>
      <c r="C27" s="18" t="s">
        <v>64</v>
      </c>
      <c r="D27" s="76"/>
      <c r="E27" s="77"/>
      <c r="F27" s="5">
        <f>F20+F25</f>
        <v>0</v>
      </c>
    </row>
    <row r="28" spans="2:17" ht="15.75" thickBot="1" x14ac:dyDescent="0.3">
      <c r="B28" s="78"/>
      <c r="C28" s="79"/>
      <c r="D28" s="79"/>
      <c r="E28" s="80"/>
      <c r="F28" s="81"/>
    </row>
    <row r="29" spans="2:17" ht="15.75" thickBot="1" x14ac:dyDescent="0.3">
      <c r="B29" s="82"/>
      <c r="C29" s="76" t="s">
        <v>23</v>
      </c>
      <c r="D29" s="83"/>
      <c r="E29" s="84">
        <v>0</v>
      </c>
      <c r="F29" s="5">
        <f>E29*F27</f>
        <v>0</v>
      </c>
    </row>
    <row r="30" spans="2:17" ht="15.75" thickBot="1" x14ac:dyDescent="0.3">
      <c r="B30" s="8"/>
      <c r="C30" s="85"/>
      <c r="D30" s="79"/>
      <c r="E30" s="79"/>
      <c r="F30" s="86"/>
    </row>
    <row r="31" spans="2:17" ht="15.75" thickBot="1" x14ac:dyDescent="0.3">
      <c r="B31" s="7"/>
      <c r="C31" s="87" t="s">
        <v>24</v>
      </c>
      <c r="D31" s="88"/>
      <c r="E31" s="89"/>
      <c r="F31" s="90">
        <f>F29+F27</f>
        <v>0</v>
      </c>
    </row>
    <row r="32" spans="2:17" ht="15.75" thickBot="1" x14ac:dyDescent="0.3">
      <c r="B32" s="7"/>
      <c r="C32" s="91" t="s">
        <v>25</v>
      </c>
      <c r="D32" s="92"/>
      <c r="E32" s="93"/>
      <c r="F32" s="90">
        <f>F30+F28</f>
        <v>0</v>
      </c>
    </row>
    <row r="33" spans="2:6" x14ac:dyDescent="0.25">
      <c r="B33" s="7"/>
      <c r="C33" s="94" t="s">
        <v>26</v>
      </c>
      <c r="D33" s="95"/>
      <c r="E33" s="95"/>
      <c r="F33" s="90">
        <f>F31-F32</f>
        <v>0</v>
      </c>
    </row>
    <row r="34" spans="2:6" x14ac:dyDescent="0.25">
      <c r="B34" s="7"/>
      <c r="C34" s="3" t="s">
        <v>27</v>
      </c>
      <c r="D34" s="96"/>
      <c r="E34" s="96"/>
      <c r="F34" s="2">
        <f>F33*19%</f>
        <v>0</v>
      </c>
    </row>
    <row r="35" spans="2:6" x14ac:dyDescent="0.25">
      <c r="B35" s="6"/>
      <c r="C35" s="97" t="s">
        <v>28</v>
      </c>
      <c r="D35" s="98"/>
      <c r="E35" s="98"/>
      <c r="F35" s="99">
        <f>F33+F34</f>
        <v>0</v>
      </c>
    </row>
    <row r="38" spans="2:6" x14ac:dyDescent="0.25">
      <c r="C38" s="54"/>
    </row>
    <row r="40" spans="2:6" x14ac:dyDescent="0.25">
      <c r="D40" s="110"/>
      <c r="E40" s="110"/>
      <c r="F40" s="110"/>
    </row>
    <row r="41" spans="2:6" x14ac:dyDescent="0.25">
      <c r="D41" t="s">
        <v>34</v>
      </c>
    </row>
  </sheetData>
  <mergeCells count="9">
    <mergeCell ref="B22:C22"/>
    <mergeCell ref="B24:C24"/>
    <mergeCell ref="B25:C25"/>
    <mergeCell ref="G18:Q18"/>
    <mergeCell ref="B1:F1"/>
    <mergeCell ref="B4:E4"/>
    <mergeCell ref="B6:E6"/>
    <mergeCell ref="B8:E8"/>
    <mergeCell ref="B10:E10"/>
  </mergeCells>
  <pageMargins left="0.70866141732283472" right="0.70866141732283472" top="1.0629921259842521" bottom="0.78740157480314965" header="0.31496062992125984" footer="0.31496062992125984"/>
  <pageSetup paperSize="9" scale="63" orientation="portrait" r:id="rId1"/>
  <headerFooter>
    <oddHeader>&amp;L&amp;"Arial,Standard"Projekt: Informations- und Erlebniswelt für den Saaletourismus
Teilprojekte: Sanierung Kolonnaden
&amp;Ctechnische Ausrüstung ELT
&amp;R&amp;A</oddHeader>
    <oddFooter>&amp;LDruckdatum: 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16c1f9-074d-4c80-98ce-51eea73e933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68A37F30DA0246ADB13A673B604AF7" ma:contentTypeVersion="12" ma:contentTypeDescription="Ein neues Dokument erstellen." ma:contentTypeScope="" ma:versionID="86132a719084307f0d1c410fea6c2564">
  <xsd:schema xmlns:xsd="http://www.w3.org/2001/XMLSchema" xmlns:xs="http://www.w3.org/2001/XMLSchema" xmlns:p="http://schemas.microsoft.com/office/2006/metadata/properties" xmlns:ns2="a216c1f9-074d-4c80-98ce-51eea73e933b" xmlns:ns3="db9f7f74-a005-4388-b81a-6216db152ce3" targetNamespace="http://schemas.microsoft.com/office/2006/metadata/properties" ma:root="true" ma:fieldsID="3575a13a88a359e02be29e7f3d30b4d9" ns2:_="" ns3:_="">
    <xsd:import namespace="a216c1f9-074d-4c80-98ce-51eea73e933b"/>
    <xsd:import namespace="db9f7f74-a005-4388-b81a-6216db152c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16c1f9-074d-4c80-98ce-51eea73e93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ed90ae51-847c-4507-921a-06eda962e8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9f7f74-a005-4388-b81a-6216db152ce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F39AC2-E65C-4E02-97F9-D8E738C4E8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5E36C2-6906-4DAC-BA7D-11C397A303F7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db9f7f74-a005-4388-b81a-6216db152ce3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216c1f9-074d-4c80-98ce-51eea73e933b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8DDF575-77E5-47EF-9CA0-165ECB8232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16c1f9-074d-4c80-98ce-51eea73e933b"/>
    <ds:schemaRef ds:uri="db9f7f74-a005-4388-b81a-6216db152c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Hinweis</vt:lpstr>
      <vt:lpstr>Gesamt</vt:lpstr>
      <vt:lpstr>Turm-AG 410</vt:lpstr>
      <vt:lpstr>Turm-AG 430</vt:lpstr>
      <vt:lpstr>Turm-AG 470</vt:lpstr>
      <vt:lpstr>Kolonnaden-AG 410</vt:lpstr>
      <vt:lpstr>Kolonnaden-AG 420</vt:lpstr>
      <vt:lpstr>'Kolonnaden-AG 410'!Druckbereich</vt:lpstr>
      <vt:lpstr>'Kolonnaden-AG 420'!Druckbereich</vt:lpstr>
      <vt:lpstr>'Turm-AG 410'!Druckbereich</vt:lpstr>
      <vt:lpstr>'Turm-AG 430'!Druckbereich</vt:lpstr>
      <vt:lpstr>'Turm-AG 470'!Druckbereich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Kreitlow</dc:creator>
  <cp:keywords/>
  <dc:description/>
  <cp:lastModifiedBy>Tina Hundt</cp:lastModifiedBy>
  <cp:revision/>
  <cp:lastPrinted>2024-05-31T09:11:09Z</cp:lastPrinted>
  <dcterms:created xsi:type="dcterms:W3CDTF">2022-12-29T14:11:19Z</dcterms:created>
  <dcterms:modified xsi:type="dcterms:W3CDTF">2025-04-29T09:52:29Z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0x010100C768A37F30DA0246ADB13A673B604AF7</vt:lpwstr>
  </property>
  <property fmtid="{D5CDD505-2E9C-101B-9397-08002B2CF9AE}" pid="3" name="MediaServiceImageTags">
    <vt:lpwstr/>
  </property>
</Properties>
</file>