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F:\02_TB\0212_EU-Ausschreibungen\03_Messtechnische Bauwerksüberwachung\01 VU_final\Los 2\"/>
    </mc:Choice>
  </mc:AlternateContent>
  <xr:revisionPtr revIDLastSave="0" documentId="8_{8BBFDEDE-B688-4918-9718-91BA1D754725}" xr6:coauthVersionLast="47" xr6:coauthVersionMax="47" xr10:uidLastSave="{00000000-0000-0000-0000-000000000000}"/>
  <workbookProtection workbookAlgorithmName="SHA-512" workbookHashValue="6f2R55isejeih/RolrkYBKSzdwK/V80+GgypWSOCUfNK1mXg0wUx6IzhSzCzOQDBs4QYoOqHO30103RTN+2cig==" workbookSaltValue="sfLinvUzH4K+a3Y3RpO6IA==" workbookSpinCount="100000" lockStructure="1"/>
  <bookViews>
    <workbookView xWindow="38280" yWindow="-120" windowWidth="38640" windowHeight="21120" activeTab="6" xr2:uid="{00000000-000D-0000-FFFF-FFFF00000000}"/>
  </bookViews>
  <sheets>
    <sheet name="Deckblatt" sheetId="1" r:id="rId1"/>
    <sheet name="LV Leibis" sheetId="2" r:id="rId2"/>
    <sheet name="LV Deesbach" sheetId="3" r:id="rId3"/>
    <sheet name="LV Engerda" sheetId="4" r:id="rId4"/>
    <sheet name="LV Watzdorf" sheetId="5" r:id="rId5"/>
    <sheet name="Prüfung Invarlatten" sheetId="7" r:id="rId6"/>
    <sheet name="Zusammenstellung" sheetId="6" r:id="rId7"/>
  </sheets>
  <definedNames>
    <definedName name="_xlnm.Print_Area" localSheetId="0">Deckblatt!$A$1:$I$27</definedName>
    <definedName name="_xlnm.Print_Area" localSheetId="2">'LV Deesbach'!$A$2:$AC$13</definedName>
    <definedName name="_xlnm.Print_Area" localSheetId="3">'LV Engerda'!$A$2:$AC$12</definedName>
    <definedName name="_xlnm.Print_Area" localSheetId="1">'LV Leibis'!$A$2:$AC$20</definedName>
    <definedName name="_xlnm.Print_Area" localSheetId="4">'LV Watzdorf'!$A$2:$AC$11</definedName>
    <definedName name="_xlnm.Print_Area" localSheetId="6">Zusammenstellung!$A$2:$M$23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6" l="1"/>
  <c r="J21" i="6" s="1"/>
  <c r="K21" i="6" s="1"/>
  <c r="L21" i="6" s="1"/>
  <c r="M21" i="6" s="1"/>
  <c r="I22" i="6"/>
  <c r="J22" i="6"/>
  <c r="K22" i="6"/>
  <c r="L22" i="6"/>
  <c r="M22" i="6" s="1"/>
  <c r="I23" i="6"/>
  <c r="J23" i="6"/>
  <c r="K23" i="6" s="1"/>
  <c r="L23" i="6" s="1"/>
  <c r="M23" i="6" s="1"/>
  <c r="I20" i="6"/>
  <c r="J20" i="6" s="1"/>
  <c r="K20" i="6" s="1"/>
  <c r="L20" i="6" s="1"/>
  <c r="M20" i="6" s="1"/>
  <c r="N6" i="2"/>
  <c r="L5" i="7" l="1"/>
  <c r="O6" i="7"/>
  <c r="R6" i="7" s="1"/>
  <c r="U6" i="7" s="1"/>
  <c r="O7" i="7"/>
  <c r="R7" i="7" s="1"/>
  <c r="O8" i="7"/>
  <c r="R8" i="7" s="1"/>
  <c r="T8" i="7" s="1"/>
  <c r="O9" i="7"/>
  <c r="R9" i="7" s="1"/>
  <c r="O5" i="7"/>
  <c r="R5" i="7" s="1"/>
  <c r="T5" i="7" s="1"/>
  <c r="H7" i="4"/>
  <c r="O7" i="5"/>
  <c r="R7" i="5" s="1"/>
  <c r="T6" i="5"/>
  <c r="Q6" i="5"/>
  <c r="R6" i="5"/>
  <c r="U6" i="5" s="1"/>
  <c r="W6" i="5" s="1"/>
  <c r="O6" i="5"/>
  <c r="Q7" i="4"/>
  <c r="Q8" i="4"/>
  <c r="O7" i="4"/>
  <c r="R7" i="4" s="1"/>
  <c r="T7" i="4" s="1"/>
  <c r="O8" i="4"/>
  <c r="R8" i="4" s="1"/>
  <c r="U8" i="4" s="1"/>
  <c r="O6" i="4"/>
  <c r="R6" i="4" s="1"/>
  <c r="T6" i="4" s="1"/>
  <c r="L6" i="4"/>
  <c r="R6" i="3"/>
  <c r="U6" i="3" s="1"/>
  <c r="W6" i="3" s="1"/>
  <c r="O7" i="3"/>
  <c r="R7" i="3" s="1"/>
  <c r="O8" i="3"/>
  <c r="R8" i="3" s="1"/>
  <c r="U8" i="3" s="1"/>
  <c r="O9" i="3"/>
  <c r="R9" i="3" s="1"/>
  <c r="T9" i="3" s="1"/>
  <c r="J6" i="3"/>
  <c r="L6" i="3"/>
  <c r="O6" i="3"/>
  <c r="Q6" i="3" s="1"/>
  <c r="R8" i="2"/>
  <c r="U8" i="2" s="1"/>
  <c r="Q10" i="2"/>
  <c r="Q13" i="2"/>
  <c r="O7" i="2"/>
  <c r="Q7" i="2" s="1"/>
  <c r="O8" i="2"/>
  <c r="Q8" i="2" s="1"/>
  <c r="O9" i="2"/>
  <c r="Q9" i="2" s="1"/>
  <c r="O10" i="2"/>
  <c r="R10" i="2" s="1"/>
  <c r="T10" i="2" s="1"/>
  <c r="O11" i="2"/>
  <c r="Q11" i="2" s="1"/>
  <c r="O12" i="2"/>
  <c r="Q12" i="2" s="1"/>
  <c r="O13" i="2"/>
  <c r="R13" i="2" s="1"/>
  <c r="U13" i="2" s="1"/>
  <c r="O14" i="2"/>
  <c r="R14" i="2" s="1"/>
  <c r="U14" i="2" s="1"/>
  <c r="O15" i="2"/>
  <c r="Q15" i="2" s="1"/>
  <c r="O6" i="2"/>
  <c r="Q6" i="2" s="1"/>
  <c r="T7" i="5" l="1"/>
  <c r="U7" i="5"/>
  <c r="X7" i="5" s="1"/>
  <c r="Q7" i="5"/>
  <c r="X8" i="4"/>
  <c r="AA8" i="4" s="1"/>
  <c r="AC8" i="4" s="1"/>
  <c r="W8" i="4"/>
  <c r="Q6" i="4"/>
  <c r="Q9" i="3"/>
  <c r="Q8" i="3"/>
  <c r="U7" i="3"/>
  <c r="T7" i="3"/>
  <c r="Q7" i="3"/>
  <c r="T6" i="3"/>
  <c r="R15" i="2"/>
  <c r="Q14" i="2"/>
  <c r="R12" i="2"/>
  <c r="R11" i="2"/>
  <c r="T11" i="2" s="1"/>
  <c r="R9" i="2"/>
  <c r="T8" i="2"/>
  <c r="R7" i="2"/>
  <c r="T7" i="2" s="1"/>
  <c r="T9" i="7"/>
  <c r="U9" i="7"/>
  <c r="Q9" i="7"/>
  <c r="Q8" i="7"/>
  <c r="T7" i="7"/>
  <c r="U7" i="7"/>
  <c r="Q7" i="7"/>
  <c r="Q6" i="7"/>
  <c r="Q5" i="7"/>
  <c r="U8" i="7"/>
  <c r="X6" i="7"/>
  <c r="W6" i="7"/>
  <c r="T6" i="7"/>
  <c r="U5" i="7"/>
  <c r="W5" i="7" s="1"/>
  <c r="AA7" i="5"/>
  <c r="AC7" i="5" s="1"/>
  <c r="Z7" i="5"/>
  <c r="W7" i="5"/>
  <c r="X6" i="5"/>
  <c r="Z6" i="5" s="1"/>
  <c r="U9" i="3"/>
  <c r="W9" i="3" s="1"/>
  <c r="X9" i="3"/>
  <c r="W8" i="3"/>
  <c r="X8" i="3"/>
  <c r="Q11" i="3"/>
  <c r="T8" i="3"/>
  <c r="T8" i="4"/>
  <c r="U7" i="4"/>
  <c r="U6" i="4"/>
  <c r="W6" i="4" s="1"/>
  <c r="X14" i="2"/>
  <c r="W14" i="2"/>
  <c r="T14" i="2"/>
  <c r="W13" i="2"/>
  <c r="X13" i="2"/>
  <c r="T13" i="2"/>
  <c r="U11" i="2"/>
  <c r="U10" i="2"/>
  <c r="W8" i="2"/>
  <c r="X8" i="2"/>
  <c r="U7" i="2"/>
  <c r="R6" i="2"/>
  <c r="D11" i="7"/>
  <c r="C10" i="6" s="1"/>
  <c r="N9" i="7"/>
  <c r="L9" i="7"/>
  <c r="J9" i="7"/>
  <c r="H9" i="7"/>
  <c r="F9" i="7"/>
  <c r="N8" i="7"/>
  <c r="L8" i="7"/>
  <c r="J8" i="7"/>
  <c r="H8" i="7"/>
  <c r="F8" i="7"/>
  <c r="N7" i="7"/>
  <c r="L7" i="7"/>
  <c r="J7" i="7"/>
  <c r="H7" i="7"/>
  <c r="F7" i="7"/>
  <c r="N6" i="7"/>
  <c r="L6" i="7"/>
  <c r="J6" i="7"/>
  <c r="H6" i="7"/>
  <c r="F6" i="7"/>
  <c r="N5" i="7"/>
  <c r="J5" i="7"/>
  <c r="H5" i="7"/>
  <c r="F5" i="7"/>
  <c r="X7" i="4" l="1"/>
  <c r="AA7" i="4" s="1"/>
  <c r="AC7" i="4" s="1"/>
  <c r="W7" i="4"/>
  <c r="T11" i="3"/>
  <c r="X7" i="3"/>
  <c r="W7" i="3"/>
  <c r="W11" i="3" s="1"/>
  <c r="U15" i="2"/>
  <c r="T15" i="2"/>
  <c r="T12" i="2"/>
  <c r="U12" i="2"/>
  <c r="U9" i="2"/>
  <c r="T9" i="2"/>
  <c r="X9" i="7"/>
  <c r="W9" i="7"/>
  <c r="X7" i="7"/>
  <c r="W7" i="7"/>
  <c r="W8" i="7"/>
  <c r="X8" i="7"/>
  <c r="AA6" i="7"/>
  <c r="AC6" i="7" s="1"/>
  <c r="Z6" i="7"/>
  <c r="X5" i="7"/>
  <c r="Z5" i="7" s="1"/>
  <c r="AA6" i="5"/>
  <c r="AC6" i="5" s="1"/>
  <c r="AA9" i="3"/>
  <c r="AC9" i="3" s="1"/>
  <c r="Z9" i="3"/>
  <c r="AA8" i="3"/>
  <c r="AC8" i="3" s="1"/>
  <c r="Z8" i="3"/>
  <c r="X6" i="4"/>
  <c r="Z6" i="4" s="1"/>
  <c r="AA14" i="2"/>
  <c r="AC14" i="2" s="1"/>
  <c r="Z14" i="2"/>
  <c r="AA13" i="2"/>
  <c r="AC13" i="2" s="1"/>
  <c r="Z13" i="2"/>
  <c r="W11" i="2"/>
  <c r="X11" i="2"/>
  <c r="X10" i="2"/>
  <c r="W10" i="2"/>
  <c r="AA8" i="2"/>
  <c r="AC8" i="2" s="1"/>
  <c r="Z8" i="2"/>
  <c r="W7" i="2"/>
  <c r="X7" i="2"/>
  <c r="T6" i="2"/>
  <c r="U6" i="2"/>
  <c r="T11" i="7"/>
  <c r="J10" i="6" s="1"/>
  <c r="Q11" i="7"/>
  <c r="I10" i="6" s="1"/>
  <c r="N11" i="7"/>
  <c r="H10" i="6" s="1"/>
  <c r="J11" i="7"/>
  <c r="F10" i="6" s="1"/>
  <c r="L11" i="7"/>
  <c r="G10" i="6" s="1"/>
  <c r="H11" i="7"/>
  <c r="E10" i="6" s="1"/>
  <c r="F11" i="7"/>
  <c r="W11" i="7" l="1"/>
  <c r="K10" i="6" s="1"/>
  <c r="AA7" i="3"/>
  <c r="AC7" i="3" s="1"/>
  <c r="Z7" i="3"/>
  <c r="X15" i="2"/>
  <c r="W15" i="2"/>
  <c r="X12" i="2"/>
  <c r="W12" i="2"/>
  <c r="X9" i="2"/>
  <c r="W9" i="2"/>
  <c r="T18" i="2"/>
  <c r="AA9" i="7"/>
  <c r="AC9" i="7" s="1"/>
  <c r="Z9" i="7"/>
  <c r="Z7" i="7"/>
  <c r="AA7" i="7"/>
  <c r="AC7" i="7" s="1"/>
  <c r="AA8" i="7"/>
  <c r="AC8" i="7" s="1"/>
  <c r="Z8" i="7"/>
  <c r="AA5" i="7"/>
  <c r="AA6" i="4"/>
  <c r="AC6" i="4" s="1"/>
  <c r="X6" i="3"/>
  <c r="AA11" i="2"/>
  <c r="AC11" i="2" s="1"/>
  <c r="Z11" i="2"/>
  <c r="AA10" i="2"/>
  <c r="AC10" i="2" s="1"/>
  <c r="Z10" i="2"/>
  <c r="AA7" i="2"/>
  <c r="AC7" i="2" s="1"/>
  <c r="Z7" i="2"/>
  <c r="W6" i="2"/>
  <c r="X6" i="2"/>
  <c r="D10" i="6"/>
  <c r="F8" i="3"/>
  <c r="H8" i="3"/>
  <c r="F6" i="3"/>
  <c r="H6" i="3"/>
  <c r="N6" i="3"/>
  <c r="Z6" i="3" l="1"/>
  <c r="Z11" i="3" s="1"/>
  <c r="AA6" i="3"/>
  <c r="AC6" i="3" s="1"/>
  <c r="AC11" i="3" s="1"/>
  <c r="AA15" i="2"/>
  <c r="AC15" i="2" s="1"/>
  <c r="Z15" i="2"/>
  <c r="AA12" i="2"/>
  <c r="AC12" i="2" s="1"/>
  <c r="Z12" i="2"/>
  <c r="AA9" i="2"/>
  <c r="AC9" i="2" s="1"/>
  <c r="Z9" i="2"/>
  <c r="Z6" i="2"/>
  <c r="AA6" i="2"/>
  <c r="AC6" i="2" s="1"/>
  <c r="Z11" i="7"/>
  <c r="L10" i="6" s="1"/>
  <c r="AC5" i="7"/>
  <c r="AC11" i="7" s="1"/>
  <c r="D9" i="5"/>
  <c r="C9" i="6" s="1"/>
  <c r="N7" i="5"/>
  <c r="L7" i="5"/>
  <c r="J7" i="5"/>
  <c r="H7" i="5"/>
  <c r="F7" i="5"/>
  <c r="N6" i="5"/>
  <c r="L6" i="5"/>
  <c r="J6" i="5"/>
  <c r="H6" i="5"/>
  <c r="F6" i="5"/>
  <c r="M10" i="6" l="1"/>
  <c r="Q10" i="6" s="1"/>
  <c r="W13" i="7"/>
  <c r="L9" i="5"/>
  <c r="G9" i="6" s="1"/>
  <c r="W9" i="5"/>
  <c r="K9" i="6" s="1"/>
  <c r="F9" i="5"/>
  <c r="J9" i="5"/>
  <c r="F9" i="6" s="1"/>
  <c r="T9" i="5"/>
  <c r="J9" i="6" s="1"/>
  <c r="H9" i="5"/>
  <c r="E9" i="6" s="1"/>
  <c r="N9" i="5"/>
  <c r="H9" i="6" s="1"/>
  <c r="Q9" i="5"/>
  <c r="I9" i="6" s="1"/>
  <c r="Z9" i="5"/>
  <c r="L9" i="6" s="1"/>
  <c r="AC9" i="5"/>
  <c r="M9" i="6" s="1"/>
  <c r="D9" i="6" l="1"/>
  <c r="Q9" i="6" s="1"/>
  <c r="W11" i="5"/>
  <c r="D10" i="4"/>
  <c r="C8" i="6" s="1"/>
  <c r="Z8" i="4"/>
  <c r="N8" i="4"/>
  <c r="L8" i="4"/>
  <c r="J8" i="4"/>
  <c r="H8" i="4"/>
  <c r="F8" i="4"/>
  <c r="Z7" i="4"/>
  <c r="N7" i="4"/>
  <c r="L7" i="4"/>
  <c r="J7" i="4"/>
  <c r="F7" i="4"/>
  <c r="T10" i="4"/>
  <c r="J8" i="6" s="1"/>
  <c r="Q10" i="4"/>
  <c r="I8" i="6" s="1"/>
  <c r="N6" i="4"/>
  <c r="J6" i="4"/>
  <c r="H6" i="4"/>
  <c r="F6" i="4"/>
  <c r="D11" i="3"/>
  <c r="C7" i="6" s="1"/>
  <c r="N9" i="3"/>
  <c r="L9" i="3"/>
  <c r="J9" i="3"/>
  <c r="H9" i="3"/>
  <c r="F9" i="3"/>
  <c r="N8" i="3"/>
  <c r="L8" i="3"/>
  <c r="J8" i="3"/>
  <c r="N7" i="3"/>
  <c r="L7" i="3"/>
  <c r="J7" i="3"/>
  <c r="H7" i="3"/>
  <c r="F7" i="3"/>
  <c r="D18" i="2"/>
  <c r="C6" i="6" s="1"/>
  <c r="N15" i="2"/>
  <c r="L15" i="2"/>
  <c r="J15" i="2"/>
  <c r="H15" i="2"/>
  <c r="F15" i="2"/>
  <c r="N14" i="2"/>
  <c r="L14" i="2"/>
  <c r="J14" i="2"/>
  <c r="H14" i="2"/>
  <c r="F14" i="2"/>
  <c r="N13" i="2"/>
  <c r="L13" i="2"/>
  <c r="J13" i="2"/>
  <c r="H13" i="2"/>
  <c r="F13" i="2"/>
  <c r="N12" i="2"/>
  <c r="L12" i="2"/>
  <c r="J12" i="2"/>
  <c r="H12" i="2"/>
  <c r="F12" i="2"/>
  <c r="N11" i="2"/>
  <c r="L11" i="2"/>
  <c r="J11" i="2"/>
  <c r="H11" i="2"/>
  <c r="F11" i="2"/>
  <c r="N10" i="2"/>
  <c r="L10" i="2"/>
  <c r="J10" i="2"/>
  <c r="H10" i="2"/>
  <c r="F10" i="2"/>
  <c r="N9" i="2"/>
  <c r="L9" i="2"/>
  <c r="J9" i="2"/>
  <c r="H9" i="2"/>
  <c r="F9" i="2"/>
  <c r="N8" i="2"/>
  <c r="L8" i="2"/>
  <c r="J8" i="2"/>
  <c r="H8" i="2"/>
  <c r="F8" i="2"/>
  <c r="N7" i="2"/>
  <c r="L7" i="2"/>
  <c r="J7" i="2"/>
  <c r="H7" i="2"/>
  <c r="F7" i="2"/>
  <c r="L6" i="2"/>
  <c r="J6" i="2"/>
  <c r="H6" i="2"/>
  <c r="F6" i="2"/>
  <c r="C12" i="6" l="1"/>
  <c r="N11" i="3"/>
  <c r="H7" i="6" s="1"/>
  <c r="N10" i="4"/>
  <c r="H8" i="6" s="1"/>
  <c r="N18" i="2"/>
  <c r="H6" i="6" s="1"/>
  <c r="J10" i="4"/>
  <c r="F8" i="6" s="1"/>
  <c r="Q18" i="2"/>
  <c r="I6" i="6" s="1"/>
  <c r="F11" i="3"/>
  <c r="Z18" i="2"/>
  <c r="L6" i="6" s="1"/>
  <c r="AC18" i="2"/>
  <c r="M6" i="6" s="1"/>
  <c r="L18" i="2"/>
  <c r="G6" i="6" s="1"/>
  <c r="H11" i="3"/>
  <c r="E7" i="6" s="1"/>
  <c r="W10" i="4"/>
  <c r="K8" i="6" s="1"/>
  <c r="W18" i="2"/>
  <c r="K6" i="6" s="1"/>
  <c r="L7" i="6"/>
  <c r="F18" i="2"/>
  <c r="D6" i="6" s="1"/>
  <c r="H18" i="2"/>
  <c r="E6" i="6" s="1"/>
  <c r="F10" i="4"/>
  <c r="D8" i="6" s="1"/>
  <c r="M7" i="6"/>
  <c r="K7" i="6"/>
  <c r="J7" i="6"/>
  <c r="J11" i="3"/>
  <c r="F7" i="6" s="1"/>
  <c r="I7" i="6"/>
  <c r="L11" i="3"/>
  <c r="G7" i="6" s="1"/>
  <c r="H10" i="4"/>
  <c r="E8" i="6" s="1"/>
  <c r="Z10" i="4"/>
  <c r="L8" i="6" s="1"/>
  <c r="AC10" i="4"/>
  <c r="M8" i="6" s="1"/>
  <c r="L10" i="4"/>
  <c r="G8" i="6" s="1"/>
  <c r="J6" i="6"/>
  <c r="J18" i="2"/>
  <c r="F6" i="6" s="1"/>
  <c r="E12" i="6" l="1"/>
  <c r="Q8" i="6"/>
  <c r="J12" i="6"/>
  <c r="G12" i="6"/>
  <c r="F12" i="6"/>
  <c r="H12" i="6"/>
  <c r="Q6" i="6"/>
  <c r="K12" i="6"/>
  <c r="W20" i="2"/>
  <c r="M12" i="6"/>
  <c r="W12" i="4"/>
  <c r="D7" i="6"/>
  <c r="Q7" i="6" s="1"/>
  <c r="W13" i="3"/>
  <c r="I12" i="6"/>
  <c r="L12" i="6"/>
  <c r="D12" i="6" l="1"/>
  <c r="K14" i="6" s="1"/>
  <c r="K15" i="6" s="1"/>
  <c r="K16" i="6" s="1"/>
</calcChain>
</file>

<file path=xl/sharedStrings.xml><?xml version="1.0" encoding="utf-8"?>
<sst xmlns="http://schemas.openxmlformats.org/spreadsheetml/2006/main" count="242" uniqueCount="79">
  <si>
    <t>Vertrag über Leistungen zur geodätischen Überwachung von Talsperren, Speichern, Hochwasserrückhaltebecken und sonstigen Anlagen im Verantwortungsbereich der Thüringer Fernwasserversorgung (TFW)</t>
  </si>
  <si>
    <t>2026-2035</t>
  </si>
  <si>
    <t>Anlage 2</t>
  </si>
  <si>
    <t xml:space="preserve">Leistungsverzeichnis - Spezifizierung der Leistungen und Honorare </t>
  </si>
  <si>
    <t>Los 2</t>
  </si>
  <si>
    <t>Talsperre Leibis/Lichte (Reg.-Nr. 171)</t>
  </si>
  <si>
    <t>Anlage 2 .1</t>
  </si>
  <si>
    <t>Pos.</t>
  </si>
  <si>
    <t>Kurzbeschreibung</t>
  </si>
  <si>
    <t>EP</t>
  </si>
  <si>
    <t>n
[-]</t>
  </si>
  <si>
    <t>GP
[€]</t>
  </si>
  <si>
    <t>1.1</t>
  </si>
  <si>
    <t xml:space="preserve">Geometrisches Nivellement "innerhalb des Absperrbauwerkes (Innenlinien) im Hauptkontrollgang, im mittleren Kontrollgang, im oberen Kontrollgang sowie in den Erkundungsstollen 1, 2 und 3" Linie 10, Linie 11, Linie 13, Linie 14, Linie 20, Linie 21, Linie 22, Linie 23 und Linie 24  </t>
  </si>
  <si>
    <t>1.2</t>
  </si>
  <si>
    <t>Geometrisches Nivellement "Anschlusslinien zwischen Mauervorland/Außenbereich und Absperrbauwerk" Linie 2.1, Linie 2.2, Linie 3, Linie 12 und Linie 15</t>
  </si>
  <si>
    <t>1.3</t>
  </si>
  <si>
    <t xml:space="preserve">Geometrisches Nivellement "außerhalb des Absperrbauwerkes (Außenlinien)" Linie 1, Linie 4, Linie 5, Linie 6 und Linie 7 </t>
  </si>
  <si>
    <t>1.4</t>
  </si>
  <si>
    <t xml:space="preserve">Geometrisches Nivellement "außerhalb des Absperrbauwerkes (Außenlinien)" Linie 8,  und Linie 9 sowie 4-Punkt-Nivellement an ausgewählten Festpunktpfeilern werden nur bei einer Folgemessung zur Beobachtung des geodätischen Sondernetzes gemessen    (einmal in 2 Jahren). </t>
  </si>
  <si>
    <t>1.5</t>
  </si>
  <si>
    <t>Messbericht je Messung zusammengefasst für die Positionen 1.1 / 1.2 / 1.3</t>
  </si>
  <si>
    <t>1.6</t>
  </si>
  <si>
    <t xml:space="preserve">Zusatz zum Messbericht (Position 1.5) aller 2 Jahre  je Messung für Position 1.4 </t>
  </si>
  <si>
    <t>2.1</t>
  </si>
  <si>
    <t>Richtungs- und Streckenmessung zur Beobachtung der luftseitigen Mauerzielzeichen am Absperrbauwerk + Kontrolle Diagonalviereck (Pfeiler) und Alignementlinie</t>
  </si>
  <si>
    <t>2.2</t>
  </si>
  <si>
    <t xml:space="preserve">Richtungs- und Streckenmessung - geodätische Sondernetzmessung zur Beobachtung von Pfeilerbewegungen (Sondernetzmessung einmal in 2 Jahren) </t>
  </si>
  <si>
    <t>2.3</t>
  </si>
  <si>
    <t>Messbericht je Messung für Position 2.1</t>
  </si>
  <si>
    <t>2.4</t>
  </si>
  <si>
    <t>Messbericht aller 2 Jahre  je Messung für Position 2.2</t>
  </si>
  <si>
    <t>Summe (netto) [€]:</t>
  </si>
  <si>
    <t>Gesamtsumme (netto):</t>
  </si>
  <si>
    <t>€</t>
  </si>
  <si>
    <t>Talsperre Deesbach (Reg.-Nr. 171.0)</t>
  </si>
  <si>
    <t>Anlage 2.2</t>
  </si>
  <si>
    <t>3.0</t>
  </si>
  <si>
    <t>Gesamtsumme (netto) [€]:</t>
  </si>
  <si>
    <t>Talsperre Engerda (Reg.-Nr. 083)</t>
  </si>
  <si>
    <t>Anlage 2.3</t>
  </si>
  <si>
    <t>Mechanische Streckenmessung "Dammkrone / Zugangssteg / Komplexbauwerk"</t>
  </si>
  <si>
    <t xml:space="preserve">Messbericht je Messung zusammengefasst für die Positionen 1.1 / 2.1 </t>
  </si>
  <si>
    <t>Hochwasserrückhaltebecken Watzdorf (Reg.-Nr. 160)</t>
  </si>
  <si>
    <t>Anlage 2.5</t>
  </si>
  <si>
    <t>Geometrisches Nivellement Linie 1 "Anschlusspunkte + Dammkrone"  und Anschlusslinien "Objektpunkte am Durchlassbauwerk"</t>
  </si>
  <si>
    <t>Messbericht je Messung für Position 1.1</t>
  </si>
  <si>
    <t>Anlage 2.4</t>
  </si>
  <si>
    <t>Honorarangaben zu den Messverfahren - Zusammenstellung</t>
  </si>
  <si>
    <t>Honorar [€] pro Jahr</t>
  </si>
  <si>
    <t>Anlage</t>
  </si>
  <si>
    <t>Talsperre Leibis</t>
  </si>
  <si>
    <t>Talsperre Deesbach</t>
  </si>
  <si>
    <t>Talsperre Engerda</t>
  </si>
  <si>
    <t>HRB Watzdorf</t>
  </si>
  <si>
    <t>Summen:</t>
  </si>
  <si>
    <t>Gesamthonorar (netto) [€] =</t>
  </si>
  <si>
    <t>19 % Mwst. [€] =</t>
  </si>
  <si>
    <t>Gesamthonorar (brutto) [€] =</t>
  </si>
  <si>
    <t>Stundensätze</t>
  </si>
  <si>
    <t>Auftragnehmer</t>
  </si>
  <si>
    <t>€/h</t>
  </si>
  <si>
    <t>Ingenieur</t>
  </si>
  <si>
    <t>Techniker</t>
  </si>
  <si>
    <t>Messgehilfe</t>
  </si>
  <si>
    <t>Geometrisches Nivellement "Höhenanschlusspunkte und Lagefestpunkte + Dammkrone + HWE + Anschluss Interimspunkte und luftseitige Dammböschung" Linie 1,  Linie 1a, Linie 2, Linie 3a, Linie 3b und Linie 4</t>
  </si>
  <si>
    <t>Hydrostatische Höhenmessung mit beweglicher und stationären Schlauchwaagen im Dammkörper, teils in Rohrbahnen von Messkammer 4 und Messschacht 3+5 ausgehend</t>
  </si>
  <si>
    <t>Messbericht je Messung zusammengefasst für die Positionen 1.1 / 2.1 / 2.2</t>
  </si>
  <si>
    <t>Richtungs- und Streckenmessung der luftseitigen Dammböschung (Lagenetz)</t>
  </si>
  <si>
    <t>geometrisches Nivellement Linie 2.1 "Dammkrone", Linie 2.2 "Zugangssteg / Komplexbauwerk", Linie 2.3 "Dammvorland", Linie 2.4 "Hochwasserentlastungsstollen"</t>
  </si>
  <si>
    <t>Prüfung von Nivellierlatten</t>
  </si>
  <si>
    <t>Prüfung Invarlatten</t>
  </si>
  <si>
    <t>Prüfung einer 3 m Invarlatte - Bezeichnung LD 13 Nummer 71216. Die Prüfkriterien mit Nachweis sind aus der Messanweisung Grundlagen -Geometrisches Nivellement unter Punkt 3.3 zu entnehmen. (2026 + 2032 zusätzlich mit Bestimmung des linaren Ausdehnungskoeffizienten) - einschließlich Transport/Versand für empfindliche Messtechnik</t>
  </si>
  <si>
    <t xml:space="preserve">Prüfung einer 3 m Invarlatte - Bezeichnung LD 13 Nummer 71223. Die Prüfkriterien mit Nachweis sind aus der Messanweisung Grundlagen -Geometrisches Nivellement unter Punkt 3.3 zu entnehmen. (2026 + 2032 zusätzlich mit Bestimmung des linaren Ausdehnungskoeffizienten) - einschließlich Transport/Versand für empfindliche Messtechnik </t>
  </si>
  <si>
    <t xml:space="preserve">Prüfung einer 2 m Invarlatte - Bezeichnung LD 12 Nummer 14469. Die Prüfkriterien mit Nachweis sind aus der Messanweisung Grundlagen -Geometrisches Nivellement unter Punkt 3.3 zu entnehmen. (2026 + 2032 zusätzlich mit Bestimmung des linaren Ausdehnungskoeffizienten) - einschließlich Transport/Versand für empfindliche Messtechnik  </t>
  </si>
  <si>
    <t xml:space="preserve">Prüfung einer 1 m Invarlatte - Bezeichnung LD 11 Nummer 14066. Die Prüfkriterien mit Nachweis sind aus der Messanweisung Grundlagen -Geometrisches Nivellement unter Punkt 3.3 zu entnehmen. (2026 + 2032 zusätzlich mit Bestimmung des linaren Ausdehnungskoeffizienten) - einschließlich Transport/Versand für empfindliche Messtechnik  </t>
  </si>
  <si>
    <t xml:space="preserve">Prüfung einer 1 m Invarlatte - Bezeichnung LD 11 Nummer 14124. Die Prüfkriterien mit Nachweis sind aus der Messanweisung Grundlagen -Geometrisches Nivellement unter Punkt 3.3 zu entnehmen. (2026 + 2032 zusätzlich mit Bestimmung des linaren Ausdehnungskoeffizienten) - einschließlich Transport/Versand für empfindliche Messtechnik   </t>
  </si>
  <si>
    <t>Bietername hier eintragen</t>
  </si>
  <si>
    <t>Bieter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</si>
</sst>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Alignment="1">
      <alignment horizontal="center"/>
    </xf>
    <xf numFmtId="49" fontId="0" fillId="0" borderId="0" xfId="0" applyNumberFormat="1"/>
    <xf numFmtId="0" fontId="0" fillId="0" borderId="9" xfId="0" applyBorder="1"/>
    <xf numFmtId="0" fontId="5" fillId="0" borderId="0" xfId="0" applyFont="1" applyAlignment="1">
      <alignment horizontal="right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49" fontId="5" fillId="0" borderId="15" xfId="0" applyNumberFormat="1" applyFont="1" applyBorder="1" applyAlignment="1">
      <alignment vertical="center"/>
    </xf>
    <xf numFmtId="0" fontId="7" fillId="0" borderId="15" xfId="0" applyFont="1" applyBorder="1" applyAlignment="1">
      <alignment vertical="center" wrapText="1"/>
    </xf>
    <xf numFmtId="2" fontId="7" fillId="0" borderId="15" xfId="0" applyNumberFormat="1" applyFont="1" applyBorder="1" applyProtection="1">
      <protection locked="0"/>
    </xf>
    <xf numFmtId="4" fontId="7" fillId="0" borderId="17" xfId="0" applyNumberFormat="1" applyFont="1" applyBorder="1" applyAlignment="1">
      <alignment horizontal="center"/>
    </xf>
    <xf numFmtId="49" fontId="5" fillId="0" borderId="12" xfId="0" applyNumberFormat="1" applyFont="1" applyBorder="1" applyAlignment="1">
      <alignment vertical="center"/>
    </xf>
    <xf numFmtId="0" fontId="7" fillId="0" borderId="12" xfId="0" applyFont="1" applyBorder="1" applyAlignment="1">
      <alignment vertical="center" wrapText="1"/>
    </xf>
    <xf numFmtId="2" fontId="7" fillId="0" borderId="12" xfId="0" applyNumberFormat="1" applyFont="1" applyBorder="1" applyProtection="1">
      <protection locked="0"/>
    </xf>
    <xf numFmtId="0" fontId="8" fillId="0" borderId="0" xfId="0" applyFont="1"/>
    <xf numFmtId="0" fontId="1" fillId="0" borderId="0" xfId="0" applyFont="1" applyAlignment="1">
      <alignment horizontal="right" vertical="center"/>
    </xf>
    <xf numFmtId="4" fontId="9" fillId="0" borderId="12" xfId="0" applyNumberFormat="1" applyFont="1" applyBorder="1"/>
    <xf numFmtId="0" fontId="9" fillId="0" borderId="0" xfId="0" applyFont="1"/>
    <xf numFmtId="0" fontId="8" fillId="0" borderId="0" xfId="0" applyFont="1" applyAlignment="1">
      <alignment vertical="center"/>
    </xf>
    <xf numFmtId="0" fontId="5" fillId="0" borderId="0" xfId="0" applyFont="1"/>
    <xf numFmtId="0" fontId="10" fillId="0" borderId="0" xfId="0" applyFont="1"/>
    <xf numFmtId="0" fontId="8" fillId="0" borderId="0" xfId="0" applyFont="1" applyAlignment="1">
      <alignment vertical="top"/>
    </xf>
    <xf numFmtId="0" fontId="0" fillId="0" borderId="0" xfId="0" applyAlignment="1">
      <alignment vertical="top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/>
    </xf>
    <xf numFmtId="4" fontId="8" fillId="0" borderId="15" xfId="0" applyNumberFormat="1" applyFont="1" applyBorder="1" applyProtection="1">
      <protection locked="0"/>
    </xf>
    <xf numFmtId="0" fontId="9" fillId="0" borderId="16" xfId="0" applyFont="1" applyBorder="1"/>
    <xf numFmtId="4" fontId="9" fillId="0" borderId="17" xfId="0" applyNumberFormat="1" applyFont="1" applyBorder="1" applyAlignment="1">
      <alignment horizontal="center"/>
    </xf>
    <xf numFmtId="4" fontId="8" fillId="0" borderId="12" xfId="0" applyNumberFormat="1" applyFont="1" applyBorder="1" applyProtection="1">
      <protection locked="0"/>
    </xf>
    <xf numFmtId="0" fontId="0" fillId="0" borderId="19" xfId="0" applyBorder="1"/>
    <xf numFmtId="0" fontId="8" fillId="0" borderId="15" xfId="0" applyFont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5" fillId="0" borderId="0" xfId="0" applyFont="1" applyAlignment="1">
      <alignment horizontal="right"/>
    </xf>
    <xf numFmtId="0" fontId="5" fillId="0" borderId="19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0" xfId="0" applyFont="1" applyBorder="1" applyAlignment="1">
      <alignment horizontal="right"/>
    </xf>
    <xf numFmtId="0" fontId="5" fillId="0" borderId="10" xfId="0" applyFont="1" applyBorder="1"/>
    <xf numFmtId="0" fontId="5" fillId="0" borderId="20" xfId="0" applyFont="1" applyBorder="1"/>
    <xf numFmtId="4" fontId="0" fillId="0" borderId="20" xfId="0" applyNumberFormat="1" applyBorder="1"/>
    <xf numFmtId="4" fontId="8" fillId="0" borderId="20" xfId="0" applyNumberFormat="1" applyFont="1" applyBorder="1"/>
    <xf numFmtId="4" fontId="0" fillId="0" borderId="0" xfId="0" applyNumberFormat="1"/>
    <xf numFmtId="0" fontId="5" fillId="0" borderId="21" xfId="0" applyFont="1" applyBorder="1"/>
    <xf numFmtId="4" fontId="0" fillId="0" borderId="21" xfId="0" applyNumberFormat="1" applyBorder="1"/>
    <xf numFmtId="4" fontId="8" fillId="0" borderId="21" xfId="0" applyNumberFormat="1" applyFont="1" applyBorder="1"/>
    <xf numFmtId="0" fontId="5" fillId="0" borderId="22" xfId="0" applyFont="1" applyBorder="1"/>
    <xf numFmtId="4" fontId="0" fillId="0" borderId="22" xfId="0" applyNumberFormat="1" applyBorder="1"/>
    <xf numFmtId="4" fontId="0" fillId="0" borderId="12" xfId="0" applyNumberFormat="1" applyBorder="1"/>
    <xf numFmtId="0" fontId="8" fillId="0" borderId="0" xfId="0" applyFont="1" applyAlignment="1">
      <alignment horizontal="right"/>
    </xf>
    <xf numFmtId="0" fontId="0" fillId="0" borderId="0" xfId="0" applyAlignment="1">
      <alignment horizontal="right"/>
    </xf>
    <xf numFmtId="4" fontId="0" fillId="0" borderId="23" xfId="0" applyNumberFormat="1" applyBorder="1" applyProtection="1">
      <protection locked="0"/>
    </xf>
    <xf numFmtId="0" fontId="0" fillId="0" borderId="24" xfId="0" applyBorder="1"/>
    <xf numFmtId="4" fontId="0" fillId="0" borderId="19" xfId="0" applyNumberFormat="1" applyBorder="1" applyProtection="1">
      <protection locked="0"/>
    </xf>
    <xf numFmtId="4" fontId="0" fillId="0" borderId="25" xfId="0" applyNumberFormat="1" applyBorder="1" applyProtection="1">
      <protection locked="0"/>
    </xf>
    <xf numFmtId="0" fontId="0" fillId="0" borderId="26" xfId="0" applyBorder="1"/>
    <xf numFmtId="0" fontId="7" fillId="0" borderId="15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5" fillId="0" borderId="27" xfId="0" applyFont="1" applyBorder="1"/>
    <xf numFmtId="4" fontId="0" fillId="0" borderId="27" xfId="0" applyNumberFormat="1" applyBorder="1"/>
    <xf numFmtId="4" fontId="9" fillId="0" borderId="0" xfId="0" applyNumberFormat="1" applyFont="1"/>
    <xf numFmtId="4" fontId="7" fillId="0" borderId="16" xfId="0" applyNumberFormat="1" applyFont="1" applyBorder="1" applyAlignment="1">
      <alignment horizontal="center"/>
    </xf>
    <xf numFmtId="0" fontId="7" fillId="0" borderId="29" xfId="0" applyFont="1" applyBorder="1"/>
    <xf numFmtId="0" fontId="5" fillId="0" borderId="16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7" fillId="0" borderId="15" xfId="0" applyFont="1" applyBorder="1" applyAlignment="1">
      <alignment horizontal="left" wrapText="1"/>
    </xf>
    <xf numFmtId="0" fontId="7" fillId="0" borderId="16" xfId="0" applyFont="1" applyBorder="1"/>
    <xf numFmtId="0" fontId="7" fillId="0" borderId="12" xfId="0" applyFont="1" applyBorder="1" applyAlignment="1">
      <alignment horizontal="left" wrapText="1"/>
    </xf>
    <xf numFmtId="4" fontId="0" fillId="0" borderId="28" xfId="0" applyNumberFormat="1" applyBorder="1"/>
    <xf numFmtId="0" fontId="2" fillId="0" borderId="0" xfId="0" applyFont="1" applyAlignment="1" applyProtection="1">
      <alignment horizontal="center"/>
      <protection locked="0"/>
    </xf>
    <xf numFmtId="0" fontId="1" fillId="0" borderId="0" xfId="0" applyFont="1" applyAlignment="1">
      <alignment horizontal="center" wrapText="1"/>
    </xf>
    <xf numFmtId="0" fontId="5" fillId="0" borderId="10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4" fontId="5" fillId="0" borderId="10" xfId="0" applyNumberFormat="1" applyFont="1" applyBorder="1" applyAlignment="1">
      <alignment horizontal="center" vertical="center"/>
    </xf>
    <xf numFmtId="4" fontId="5" fillId="0" borderId="18" xfId="0" applyNumberFormat="1" applyFont="1" applyBorder="1" applyAlignment="1">
      <alignment horizontal="center" vertical="center"/>
    </xf>
    <xf numFmtId="4" fontId="5" fillId="0" borderId="11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/>
    </xf>
    <xf numFmtId="4" fontId="0" fillId="0" borderId="11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9"/>
  <sheetViews>
    <sheetView view="pageBreakPreview" zoomScaleNormal="100" zoomScaleSheetLayoutView="100" workbookViewId="0">
      <selection activeCell="E18" sqref="E18"/>
    </sheetView>
  </sheetViews>
  <sheetFormatPr baseColWidth="10" defaultRowHeight="14.25" x14ac:dyDescent="0.2"/>
  <cols>
    <col min="1" max="2" width="10.125" customWidth="1"/>
    <col min="3" max="7" width="16.5" customWidth="1"/>
  </cols>
  <sheetData>
    <row r="1" spans="1:11" ht="12.75" customHeight="1" x14ac:dyDescent="0.2">
      <c r="A1" s="1"/>
      <c r="B1" s="2"/>
      <c r="C1" s="2"/>
      <c r="D1" s="2"/>
      <c r="E1" s="2"/>
      <c r="F1" s="2"/>
      <c r="G1" s="2"/>
      <c r="H1" s="2"/>
      <c r="I1" s="3"/>
    </row>
    <row r="2" spans="1:11" ht="12.75" customHeight="1" x14ac:dyDescent="0.2">
      <c r="A2" s="4"/>
      <c r="I2" s="5"/>
    </row>
    <row r="3" spans="1:11" ht="15.75" customHeight="1" x14ac:dyDescent="0.2">
      <c r="A3" s="4"/>
      <c r="I3" s="5"/>
    </row>
    <row r="4" spans="1:11" ht="12.75" customHeight="1" x14ac:dyDescent="0.2">
      <c r="A4" s="4"/>
      <c r="I4" s="5"/>
    </row>
    <row r="5" spans="1:11" ht="61.5" customHeight="1" x14ac:dyDescent="0.2">
      <c r="A5" s="4"/>
      <c r="I5" s="5"/>
      <c r="K5" s="13"/>
    </row>
    <row r="6" spans="1:11" ht="48.75" customHeight="1" x14ac:dyDescent="0.25">
      <c r="A6" s="4"/>
      <c r="C6" s="88" t="s">
        <v>0</v>
      </c>
      <c r="D6" s="88"/>
      <c r="E6" s="88"/>
      <c r="F6" s="88"/>
      <c r="G6" s="88"/>
      <c r="I6" s="5"/>
    </row>
    <row r="7" spans="1:11" ht="18" customHeight="1" x14ac:dyDescent="0.2">
      <c r="A7" s="4"/>
      <c r="I7" s="5"/>
    </row>
    <row r="8" spans="1:11" ht="18" customHeight="1" x14ac:dyDescent="0.25">
      <c r="A8" s="4"/>
      <c r="E8" s="6" t="s">
        <v>1</v>
      </c>
      <c r="I8" s="5"/>
    </row>
    <row r="9" spans="1:11" ht="12.75" customHeight="1" x14ac:dyDescent="0.2">
      <c r="A9" s="4"/>
      <c r="I9" s="5"/>
    </row>
    <row r="10" spans="1:11" ht="53.25" customHeight="1" x14ac:dyDescent="0.3">
      <c r="A10" s="4"/>
      <c r="E10" s="7" t="s">
        <v>2</v>
      </c>
      <c r="I10" s="5"/>
    </row>
    <row r="11" spans="1:11" ht="20.25" customHeight="1" x14ac:dyDescent="0.3">
      <c r="A11" s="4"/>
      <c r="C11" s="8" t="s">
        <v>3</v>
      </c>
      <c r="E11" s="7"/>
      <c r="I11" s="5"/>
    </row>
    <row r="12" spans="1:11" ht="12.75" customHeight="1" x14ac:dyDescent="0.2">
      <c r="A12" s="4"/>
      <c r="I12" s="5"/>
    </row>
    <row r="13" spans="1:11" ht="12.75" customHeight="1" x14ac:dyDescent="0.2">
      <c r="A13" s="4"/>
      <c r="I13" s="5"/>
    </row>
    <row r="14" spans="1:11" ht="12.75" customHeight="1" x14ac:dyDescent="0.2">
      <c r="A14" s="4"/>
      <c r="I14" s="5"/>
    </row>
    <row r="15" spans="1:11" ht="12.75" customHeight="1" x14ac:dyDescent="0.25">
      <c r="A15" s="4"/>
      <c r="C15" s="9"/>
      <c r="I15" s="5"/>
    </row>
    <row r="16" spans="1:11" ht="12.75" customHeight="1" x14ac:dyDescent="0.2">
      <c r="A16" s="4"/>
      <c r="I16" s="5"/>
    </row>
    <row r="17" spans="1:9" ht="20.25" x14ac:dyDescent="0.3">
      <c r="A17" s="4"/>
      <c r="E17" s="7" t="s">
        <v>78</v>
      </c>
      <c r="I17" s="5"/>
    </row>
    <row r="18" spans="1:9" ht="20.25" x14ac:dyDescent="0.3">
      <c r="A18" s="4"/>
      <c r="E18" s="87" t="s">
        <v>77</v>
      </c>
      <c r="I18" s="5"/>
    </row>
    <row r="19" spans="1:9" ht="12.75" customHeight="1" x14ac:dyDescent="0.2">
      <c r="A19" s="4"/>
      <c r="I19" s="5"/>
    </row>
    <row r="20" spans="1:9" ht="12.75" customHeight="1" x14ac:dyDescent="0.2">
      <c r="A20" s="4"/>
      <c r="I20" s="5"/>
    </row>
    <row r="21" spans="1:9" ht="12.75" customHeight="1" x14ac:dyDescent="0.2">
      <c r="A21" s="4"/>
      <c r="I21" s="5"/>
    </row>
    <row r="22" spans="1:9" ht="26.25" customHeight="1" x14ac:dyDescent="0.3">
      <c r="A22" s="4"/>
      <c r="E22" s="7" t="s">
        <v>4</v>
      </c>
      <c r="I22" s="5"/>
    </row>
    <row r="23" spans="1:9" ht="9" customHeight="1" x14ac:dyDescent="0.2">
      <c r="A23" s="4"/>
      <c r="I23" s="5"/>
    </row>
    <row r="24" spans="1:9" ht="12.75" customHeight="1" x14ac:dyDescent="0.2">
      <c r="A24" s="4"/>
      <c r="I24" s="5"/>
    </row>
    <row r="25" spans="1:9" ht="12.75" customHeight="1" x14ac:dyDescent="0.2">
      <c r="A25" s="4"/>
      <c r="I25" s="5"/>
    </row>
    <row r="26" spans="1:9" ht="12.75" customHeight="1" x14ac:dyDescent="0.2">
      <c r="A26" s="4"/>
      <c r="I26" s="5"/>
    </row>
    <row r="27" spans="1:9" ht="12.75" customHeight="1" x14ac:dyDescent="0.2">
      <c r="A27" s="10"/>
      <c r="B27" s="11"/>
      <c r="C27" s="11"/>
      <c r="D27" s="11"/>
      <c r="E27" s="11"/>
      <c r="F27" s="11"/>
      <c r="G27" s="11"/>
      <c r="H27" s="11"/>
      <c r="I27" s="12"/>
    </row>
    <row r="31" spans="1:9" x14ac:dyDescent="0.2">
      <c r="B31" s="14"/>
    </row>
    <row r="32" spans="1:9" x14ac:dyDescent="0.2">
      <c r="B32" s="14"/>
    </row>
    <row r="35" spans="2:2" x14ac:dyDescent="0.2">
      <c r="B35" s="14"/>
    </row>
    <row r="40" spans="2:2" x14ac:dyDescent="0.2">
      <c r="B40" s="14"/>
    </row>
    <row r="41" spans="2:2" x14ac:dyDescent="0.2">
      <c r="B41" s="14"/>
    </row>
    <row r="44" spans="2:2" x14ac:dyDescent="0.2">
      <c r="B44" s="14"/>
    </row>
    <row r="47" spans="2:2" x14ac:dyDescent="0.2">
      <c r="B47" s="14"/>
    </row>
    <row r="48" spans="2:2" x14ac:dyDescent="0.2">
      <c r="B48" s="14"/>
    </row>
    <row r="51" spans="2:2" x14ac:dyDescent="0.2">
      <c r="B51" s="14"/>
    </row>
    <row r="52" spans="2:2" x14ac:dyDescent="0.2">
      <c r="B52" s="14"/>
    </row>
    <row r="59" spans="2:2" x14ac:dyDescent="0.2">
      <c r="B59" s="14"/>
    </row>
  </sheetData>
  <sheetProtection algorithmName="SHA-512" hashValue="J6/Am7tN0t2dbkPf3Mi4HxATmtNxXoLTW1Zmhvxs4xOw1jvDth68pnQo2oVK3I9mYzBlXzFTYU/auG3dgwN+5g==" saltValue="cN3t4STHcrA2WL74FWyMtg==" spinCount="100000" sheet="1" objects="1" scenarios="1" selectLockedCells="1"/>
  <mergeCells count="1">
    <mergeCell ref="C6:G6"/>
  </mergeCells>
  <pageMargins left="0.7" right="0.7" top="0.78740157499999996" bottom="0.78740157499999996" header="0.3" footer="0.3"/>
  <pageSetup paperSize="9" scale="65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D49"/>
  <sheetViews>
    <sheetView view="pageBreakPreview" topLeftCell="A6" zoomScale="85" zoomScaleNormal="70" zoomScaleSheetLayoutView="85" workbookViewId="0">
      <selection activeCell="D15" sqref="D15"/>
    </sheetView>
  </sheetViews>
  <sheetFormatPr baseColWidth="10" defaultRowHeight="14.25" x14ac:dyDescent="0.2"/>
  <cols>
    <col min="1" max="1" width="2.25" customWidth="1"/>
    <col min="2" max="2" width="5.25" style="14" customWidth="1"/>
    <col min="3" max="3" width="17.625" customWidth="1"/>
    <col min="4" max="4" width="8.5" customWidth="1"/>
    <col min="5" max="5" width="2.75" customWidth="1"/>
    <col min="6" max="6" width="8.5" customWidth="1"/>
    <col min="7" max="7" width="2.75" customWidth="1"/>
    <col min="8" max="8" width="8.5" customWidth="1"/>
    <col min="9" max="9" width="2.75" customWidth="1"/>
    <col min="10" max="10" width="8.5" customWidth="1"/>
    <col min="11" max="11" width="2.75" customWidth="1"/>
    <col min="12" max="12" width="8.5" customWidth="1"/>
    <col min="13" max="13" width="2.75" customWidth="1"/>
    <col min="14" max="15" width="8.5" customWidth="1"/>
    <col min="16" max="16" width="2.75" customWidth="1"/>
    <col min="17" max="18" width="8.5" customWidth="1"/>
    <col min="19" max="19" width="2.75" customWidth="1"/>
    <col min="20" max="21" width="8.5" customWidth="1"/>
    <col min="22" max="22" width="2.75" customWidth="1"/>
    <col min="23" max="24" width="8.5" customWidth="1"/>
    <col min="25" max="25" width="2.75" customWidth="1"/>
    <col min="26" max="27" width="8.5" customWidth="1"/>
    <col min="28" max="28" width="2.75" customWidth="1"/>
    <col min="29" max="29" width="8.5" customWidth="1"/>
  </cols>
  <sheetData>
    <row r="2" spans="1:30" ht="18" x14ac:dyDescent="0.2">
      <c r="B2" s="81" t="s">
        <v>5</v>
      </c>
      <c r="E2" s="15"/>
      <c r="AC2" s="16" t="s">
        <v>6</v>
      </c>
    </row>
    <row r="3" spans="1:30" ht="18.75" thickBot="1" x14ac:dyDescent="0.25">
      <c r="B3" s="82"/>
      <c r="AB3" s="16"/>
    </row>
    <row r="4" spans="1:30" ht="15" thickBot="1" x14ac:dyDescent="0.25">
      <c r="B4"/>
      <c r="E4" s="89">
        <v>2026</v>
      </c>
      <c r="F4" s="91"/>
      <c r="G4" s="89">
        <v>2027</v>
      </c>
      <c r="H4" s="91"/>
      <c r="I4" s="89">
        <v>2028</v>
      </c>
      <c r="J4" s="91"/>
      <c r="K4" s="89">
        <v>2029</v>
      </c>
      <c r="L4" s="91"/>
      <c r="M4" s="89">
        <v>2030</v>
      </c>
      <c r="N4" s="91"/>
      <c r="O4" s="89">
        <v>2031</v>
      </c>
      <c r="P4" s="90"/>
      <c r="Q4" s="91"/>
      <c r="R4" s="89">
        <v>2032</v>
      </c>
      <c r="S4" s="90"/>
      <c r="T4" s="91"/>
      <c r="U4" s="89">
        <v>2033</v>
      </c>
      <c r="V4" s="90"/>
      <c r="W4" s="91"/>
      <c r="X4" s="89">
        <v>2034</v>
      </c>
      <c r="Y4" s="90"/>
      <c r="Z4" s="91"/>
      <c r="AA4" s="89">
        <v>2035</v>
      </c>
      <c r="AB4" s="90"/>
      <c r="AC4" s="91"/>
    </row>
    <row r="5" spans="1:30" ht="32.25" customHeight="1" thickBot="1" x14ac:dyDescent="0.25">
      <c r="A5" s="15"/>
      <c r="B5" s="17" t="s">
        <v>7</v>
      </c>
      <c r="C5" s="17" t="s">
        <v>8</v>
      </c>
      <c r="D5" s="17" t="s">
        <v>9</v>
      </c>
      <c r="E5" s="18" t="s">
        <v>10</v>
      </c>
      <c r="F5" s="19" t="s">
        <v>11</v>
      </c>
      <c r="G5" s="18" t="s">
        <v>10</v>
      </c>
      <c r="H5" s="19" t="s">
        <v>11</v>
      </c>
      <c r="I5" s="18" t="s">
        <v>10</v>
      </c>
      <c r="J5" s="19" t="s">
        <v>11</v>
      </c>
      <c r="K5" s="18" t="s">
        <v>10</v>
      </c>
      <c r="L5" s="19" t="s">
        <v>11</v>
      </c>
      <c r="M5" s="18" t="s">
        <v>10</v>
      </c>
      <c r="N5" s="19" t="s">
        <v>11</v>
      </c>
      <c r="O5" s="77" t="s">
        <v>9</v>
      </c>
      <c r="P5" s="78" t="s">
        <v>10</v>
      </c>
      <c r="Q5" s="79" t="s">
        <v>11</v>
      </c>
      <c r="R5" s="77" t="s">
        <v>9</v>
      </c>
      <c r="S5" s="78" t="s">
        <v>10</v>
      </c>
      <c r="T5" s="79" t="s">
        <v>11</v>
      </c>
      <c r="U5" s="77" t="s">
        <v>9</v>
      </c>
      <c r="V5" s="78" t="s">
        <v>10</v>
      </c>
      <c r="W5" s="79" t="s">
        <v>11</v>
      </c>
      <c r="X5" s="77" t="s">
        <v>9</v>
      </c>
      <c r="Y5" s="78" t="s">
        <v>10</v>
      </c>
      <c r="Z5" s="79" t="s">
        <v>11</v>
      </c>
      <c r="AA5" s="77" t="s">
        <v>9</v>
      </c>
      <c r="AB5" s="78" t="s">
        <v>10</v>
      </c>
      <c r="AC5" s="79" t="s">
        <v>11</v>
      </c>
    </row>
    <row r="6" spans="1:30" ht="168.75" thickBot="1" x14ac:dyDescent="0.25">
      <c r="B6" s="20" t="s">
        <v>12</v>
      </c>
      <c r="C6" s="83" t="s">
        <v>13</v>
      </c>
      <c r="D6" s="22">
        <v>0</v>
      </c>
      <c r="E6" s="84">
        <v>2</v>
      </c>
      <c r="F6" s="23">
        <f>IF($F$20="JA",$D6*(1+0)*E6,$D6*E6)</f>
        <v>0</v>
      </c>
      <c r="G6" s="84">
        <v>2</v>
      </c>
      <c r="H6" s="23">
        <f t="shared" ref="H6:H15" si="0">IF($F$20="JA",$D6*(1+0.01)*G6,$D6*G6)</f>
        <v>0</v>
      </c>
      <c r="I6" s="84">
        <v>2</v>
      </c>
      <c r="J6" s="23">
        <f t="shared" ref="J6:J15" si="1">IF($F$20="JA",$D6*(1+0.02)*I6,$D6*I6)</f>
        <v>0</v>
      </c>
      <c r="K6" s="84">
        <v>2</v>
      </c>
      <c r="L6" s="23">
        <f t="shared" ref="L6:L15" si="2">IF($F$20="JA",$D6*(1+0.03)*K6,$D6*K6)</f>
        <v>0</v>
      </c>
      <c r="M6" s="84">
        <v>2</v>
      </c>
      <c r="N6" s="23">
        <f>IF($F$20="JA",$D6*(1+0.04)*M6,$D6*M6)</f>
        <v>0</v>
      </c>
      <c r="O6" s="75">
        <f>D6*1.03</f>
        <v>0</v>
      </c>
      <c r="P6" s="76">
        <v>2</v>
      </c>
      <c r="Q6" s="23">
        <f>IF($F$20="JA",$O6*(1+0.05)*P6,$O6*P6)</f>
        <v>0</v>
      </c>
      <c r="R6" s="75">
        <f>O6*1.03</f>
        <v>0</v>
      </c>
      <c r="S6" s="76">
        <v>2</v>
      </c>
      <c r="T6" s="23">
        <f>IF($F$20="JA",$R6*(1+0.06)*S6,$R6*S6)</f>
        <v>0</v>
      </c>
      <c r="U6" s="75">
        <f>R6*1.03</f>
        <v>0</v>
      </c>
      <c r="V6" s="76">
        <v>2</v>
      </c>
      <c r="W6" s="23">
        <f>IF($F$20="JA",$U6*(1+0.06)*V6,$U6*V6)</f>
        <v>0</v>
      </c>
      <c r="X6" s="75">
        <f>U6*1.03</f>
        <v>0</v>
      </c>
      <c r="Y6" s="76">
        <v>2</v>
      </c>
      <c r="Z6" s="23">
        <f>IF($F$20="JA",$X6*(1+0.06)*Y6,$X6*Y6)</f>
        <v>0</v>
      </c>
      <c r="AA6" s="75">
        <f>X6*1.03</f>
        <v>0</v>
      </c>
      <c r="AB6" s="76">
        <v>2</v>
      </c>
      <c r="AC6" s="23">
        <f>IF($F$20="JA",$AA6*(1+0.06)*AB6,$AA6*AB6)</f>
        <v>0</v>
      </c>
    </row>
    <row r="7" spans="1:30" ht="111" customHeight="1" thickBot="1" x14ac:dyDescent="0.25">
      <c r="B7" s="20" t="s">
        <v>14</v>
      </c>
      <c r="C7" s="83" t="s">
        <v>15</v>
      </c>
      <c r="D7" s="22">
        <v>0</v>
      </c>
      <c r="E7" s="84">
        <v>2</v>
      </c>
      <c r="F7" s="23">
        <f t="shared" ref="F7:F15" si="3">IF($F$20="JA",$D7*(1+0)*E7,$D7*E7)</f>
        <v>0</v>
      </c>
      <c r="G7" s="84">
        <v>2</v>
      </c>
      <c r="H7" s="23">
        <f t="shared" si="0"/>
        <v>0</v>
      </c>
      <c r="I7" s="84">
        <v>2</v>
      </c>
      <c r="J7" s="23">
        <f t="shared" si="1"/>
        <v>0</v>
      </c>
      <c r="K7" s="84">
        <v>2</v>
      </c>
      <c r="L7" s="23">
        <f t="shared" si="2"/>
        <v>0</v>
      </c>
      <c r="M7" s="84">
        <v>2</v>
      </c>
      <c r="N7" s="23">
        <f t="shared" ref="N7:N15" si="4">IF($F$20="JA",$D7*(1+0.04)*M7,$D7*M7)</f>
        <v>0</v>
      </c>
      <c r="O7" s="75">
        <f t="shared" ref="O7:O15" si="5">D7*1.03</f>
        <v>0</v>
      </c>
      <c r="P7" s="76">
        <v>2</v>
      </c>
      <c r="Q7" s="23">
        <f t="shared" ref="Q7:Q14" si="6">IF($F$20="JA",$O7*(1+0.05)*P7,$O7*P7)</f>
        <v>0</v>
      </c>
      <c r="R7" s="75">
        <f t="shared" ref="R7:R15" si="7">O7*1.03</f>
        <v>0</v>
      </c>
      <c r="S7" s="76">
        <v>2</v>
      </c>
      <c r="T7" s="23">
        <f t="shared" ref="T7:T15" si="8">IF($F$20="JA",$R7*(1+0.06)*S7,$R7*S7)</f>
        <v>0</v>
      </c>
      <c r="U7" s="75">
        <f t="shared" ref="U7:U15" si="9">R7*1.03</f>
        <v>0</v>
      </c>
      <c r="V7" s="76">
        <v>2</v>
      </c>
      <c r="W7" s="23">
        <f t="shared" ref="W7:W15" si="10">IF($F$20="JA",$U7*(1+0.06)*V7,$U7*V7)</f>
        <v>0</v>
      </c>
      <c r="X7" s="75">
        <f t="shared" ref="X7:X15" si="11">U7*1.03</f>
        <v>0</v>
      </c>
      <c r="Y7" s="76">
        <v>2</v>
      </c>
      <c r="Z7" s="23">
        <f t="shared" ref="Z7:Z15" si="12">IF($F$20="JA",$X7*(1+0.06)*Y7,$X7*Y7)</f>
        <v>0</v>
      </c>
      <c r="AA7" s="75">
        <f t="shared" ref="AA7:AA15" si="13">X7*1.03</f>
        <v>0</v>
      </c>
      <c r="AB7" s="76">
        <v>2</v>
      </c>
      <c r="AC7" s="23">
        <f t="shared" ref="AC7:AC15" si="14">IF($F$20="JA",$AA7*(1+0.06)*AB7,$AA7*AB7)</f>
        <v>0</v>
      </c>
    </row>
    <row r="8" spans="1:30" ht="79.5" customHeight="1" thickBot="1" x14ac:dyDescent="0.25">
      <c r="B8" s="24" t="s">
        <v>16</v>
      </c>
      <c r="C8" s="85" t="s">
        <v>17</v>
      </c>
      <c r="D8" s="26">
        <v>0</v>
      </c>
      <c r="E8" s="84">
        <v>2</v>
      </c>
      <c r="F8" s="23">
        <f t="shared" si="3"/>
        <v>0</v>
      </c>
      <c r="G8" s="84">
        <v>2</v>
      </c>
      <c r="H8" s="23">
        <f t="shared" si="0"/>
        <v>0</v>
      </c>
      <c r="I8" s="84">
        <v>2</v>
      </c>
      <c r="J8" s="23">
        <f t="shared" si="1"/>
        <v>0</v>
      </c>
      <c r="K8" s="84">
        <v>2</v>
      </c>
      <c r="L8" s="23">
        <f t="shared" si="2"/>
        <v>0</v>
      </c>
      <c r="M8" s="84">
        <v>2</v>
      </c>
      <c r="N8" s="23">
        <f t="shared" si="4"/>
        <v>0</v>
      </c>
      <c r="O8" s="75">
        <f t="shared" si="5"/>
        <v>0</v>
      </c>
      <c r="P8" s="76">
        <v>2</v>
      </c>
      <c r="Q8" s="23">
        <f t="shared" si="6"/>
        <v>0</v>
      </c>
      <c r="R8" s="75">
        <f t="shared" si="7"/>
        <v>0</v>
      </c>
      <c r="S8" s="76">
        <v>2</v>
      </c>
      <c r="T8" s="23">
        <f t="shared" si="8"/>
        <v>0</v>
      </c>
      <c r="U8" s="75">
        <f t="shared" si="9"/>
        <v>0</v>
      </c>
      <c r="V8" s="76">
        <v>2</v>
      </c>
      <c r="W8" s="23">
        <f t="shared" si="10"/>
        <v>0</v>
      </c>
      <c r="X8" s="75">
        <f t="shared" si="11"/>
        <v>0</v>
      </c>
      <c r="Y8" s="76">
        <v>2</v>
      </c>
      <c r="Z8" s="23">
        <f t="shared" si="12"/>
        <v>0</v>
      </c>
      <c r="AA8" s="75">
        <f t="shared" si="13"/>
        <v>0</v>
      </c>
      <c r="AB8" s="76">
        <v>2</v>
      </c>
      <c r="AC8" s="23">
        <f t="shared" si="14"/>
        <v>0</v>
      </c>
    </row>
    <row r="9" spans="1:30" ht="165.6" customHeight="1" thickBot="1" x14ac:dyDescent="0.25">
      <c r="B9" s="20" t="s">
        <v>18</v>
      </c>
      <c r="C9" s="83" t="s">
        <v>19</v>
      </c>
      <c r="D9" s="22">
        <v>0</v>
      </c>
      <c r="E9" s="84"/>
      <c r="F9" s="23">
        <f t="shared" si="3"/>
        <v>0</v>
      </c>
      <c r="G9" s="84">
        <v>1</v>
      </c>
      <c r="H9" s="23">
        <f t="shared" si="0"/>
        <v>0</v>
      </c>
      <c r="I9" s="84">
        <v>0</v>
      </c>
      <c r="J9" s="23">
        <f t="shared" si="1"/>
        <v>0</v>
      </c>
      <c r="K9" s="84">
        <v>1</v>
      </c>
      <c r="L9" s="23">
        <f t="shared" si="2"/>
        <v>0</v>
      </c>
      <c r="M9" s="84">
        <v>0</v>
      </c>
      <c r="N9" s="23">
        <f t="shared" si="4"/>
        <v>0</v>
      </c>
      <c r="O9" s="75">
        <f t="shared" si="5"/>
        <v>0</v>
      </c>
      <c r="P9" s="76">
        <v>1</v>
      </c>
      <c r="Q9" s="23">
        <f t="shared" si="6"/>
        <v>0</v>
      </c>
      <c r="R9" s="75">
        <f t="shared" si="7"/>
        <v>0</v>
      </c>
      <c r="S9" s="76">
        <v>0</v>
      </c>
      <c r="T9" s="23">
        <f t="shared" si="8"/>
        <v>0</v>
      </c>
      <c r="U9" s="75">
        <f t="shared" si="9"/>
        <v>0</v>
      </c>
      <c r="V9" s="76">
        <v>1</v>
      </c>
      <c r="W9" s="23">
        <f t="shared" si="10"/>
        <v>0</v>
      </c>
      <c r="X9" s="75">
        <f t="shared" si="11"/>
        <v>0</v>
      </c>
      <c r="Y9" s="76">
        <v>0</v>
      </c>
      <c r="Z9" s="23">
        <f t="shared" si="12"/>
        <v>0</v>
      </c>
      <c r="AA9" s="75">
        <f t="shared" si="13"/>
        <v>0</v>
      </c>
      <c r="AB9" s="76">
        <v>1</v>
      </c>
      <c r="AC9" s="23">
        <f t="shared" si="14"/>
        <v>0</v>
      </c>
    </row>
    <row r="10" spans="1:30" ht="61.5" customHeight="1" thickBot="1" x14ac:dyDescent="0.25">
      <c r="B10" s="24" t="s">
        <v>20</v>
      </c>
      <c r="C10" s="85" t="s">
        <v>21</v>
      </c>
      <c r="D10" s="22">
        <v>0</v>
      </c>
      <c r="E10" s="84">
        <v>2</v>
      </c>
      <c r="F10" s="23">
        <f t="shared" si="3"/>
        <v>0</v>
      </c>
      <c r="G10" s="84">
        <v>2</v>
      </c>
      <c r="H10" s="23">
        <f t="shared" si="0"/>
        <v>0</v>
      </c>
      <c r="I10" s="84">
        <v>2</v>
      </c>
      <c r="J10" s="23">
        <f t="shared" si="1"/>
        <v>0</v>
      </c>
      <c r="K10" s="84">
        <v>2</v>
      </c>
      <c r="L10" s="23">
        <f t="shared" si="2"/>
        <v>0</v>
      </c>
      <c r="M10" s="84">
        <v>2</v>
      </c>
      <c r="N10" s="23">
        <f t="shared" si="4"/>
        <v>0</v>
      </c>
      <c r="O10" s="75">
        <f t="shared" si="5"/>
        <v>0</v>
      </c>
      <c r="P10" s="76">
        <v>2</v>
      </c>
      <c r="Q10" s="23">
        <f t="shared" si="6"/>
        <v>0</v>
      </c>
      <c r="R10" s="75">
        <f t="shared" si="7"/>
        <v>0</v>
      </c>
      <c r="S10" s="76">
        <v>2</v>
      </c>
      <c r="T10" s="23">
        <f t="shared" si="8"/>
        <v>0</v>
      </c>
      <c r="U10" s="75">
        <f t="shared" si="9"/>
        <v>0</v>
      </c>
      <c r="V10" s="76">
        <v>2</v>
      </c>
      <c r="W10" s="23">
        <f t="shared" si="10"/>
        <v>0</v>
      </c>
      <c r="X10" s="75">
        <f t="shared" si="11"/>
        <v>0</v>
      </c>
      <c r="Y10" s="76">
        <v>2</v>
      </c>
      <c r="Z10" s="23">
        <f t="shared" si="12"/>
        <v>0</v>
      </c>
      <c r="AA10" s="75">
        <f t="shared" si="13"/>
        <v>0</v>
      </c>
      <c r="AB10" s="76">
        <v>2</v>
      </c>
      <c r="AC10" s="23">
        <f t="shared" si="14"/>
        <v>0</v>
      </c>
      <c r="AD10" s="33"/>
    </row>
    <row r="11" spans="1:30" ht="54" customHeight="1" thickBot="1" x14ac:dyDescent="0.25">
      <c r="B11" s="24" t="s">
        <v>22</v>
      </c>
      <c r="C11" s="85" t="s">
        <v>23</v>
      </c>
      <c r="D11" s="22">
        <v>0</v>
      </c>
      <c r="E11" s="84"/>
      <c r="F11" s="23">
        <f t="shared" si="3"/>
        <v>0</v>
      </c>
      <c r="G11" s="84">
        <v>1</v>
      </c>
      <c r="H11" s="23">
        <f t="shared" si="0"/>
        <v>0</v>
      </c>
      <c r="I11" s="84">
        <v>0</v>
      </c>
      <c r="J11" s="23">
        <f t="shared" si="1"/>
        <v>0</v>
      </c>
      <c r="K11" s="84">
        <v>1</v>
      </c>
      <c r="L11" s="23">
        <f t="shared" si="2"/>
        <v>0</v>
      </c>
      <c r="M11" s="84">
        <v>0</v>
      </c>
      <c r="N11" s="23">
        <f t="shared" si="4"/>
        <v>0</v>
      </c>
      <c r="O11" s="75">
        <f t="shared" si="5"/>
        <v>0</v>
      </c>
      <c r="P11" s="76">
        <v>1</v>
      </c>
      <c r="Q11" s="23">
        <f t="shared" si="6"/>
        <v>0</v>
      </c>
      <c r="R11" s="75">
        <f t="shared" si="7"/>
        <v>0</v>
      </c>
      <c r="S11" s="76">
        <v>0</v>
      </c>
      <c r="T11" s="23">
        <f t="shared" si="8"/>
        <v>0</v>
      </c>
      <c r="U11" s="75">
        <f t="shared" si="9"/>
        <v>0</v>
      </c>
      <c r="V11" s="76">
        <v>1</v>
      </c>
      <c r="W11" s="23">
        <f t="shared" si="10"/>
        <v>0</v>
      </c>
      <c r="X11" s="75">
        <f t="shared" si="11"/>
        <v>0</v>
      </c>
      <c r="Y11" s="76">
        <v>0</v>
      </c>
      <c r="Z11" s="23">
        <f t="shared" si="12"/>
        <v>0</v>
      </c>
      <c r="AA11" s="75">
        <f t="shared" si="13"/>
        <v>0</v>
      </c>
      <c r="AB11" s="76">
        <v>1</v>
      </c>
      <c r="AC11" s="23">
        <f t="shared" si="14"/>
        <v>0</v>
      </c>
    </row>
    <row r="12" spans="1:30" ht="122.25" customHeight="1" thickBot="1" x14ac:dyDescent="0.25">
      <c r="B12" s="24" t="s">
        <v>24</v>
      </c>
      <c r="C12" s="85" t="s">
        <v>25</v>
      </c>
      <c r="D12" s="26">
        <v>0</v>
      </c>
      <c r="E12" s="84">
        <v>2</v>
      </c>
      <c r="F12" s="23">
        <f t="shared" si="3"/>
        <v>0</v>
      </c>
      <c r="G12" s="84">
        <v>2</v>
      </c>
      <c r="H12" s="23">
        <f t="shared" si="0"/>
        <v>0</v>
      </c>
      <c r="I12" s="84">
        <v>2</v>
      </c>
      <c r="J12" s="23">
        <f t="shared" si="1"/>
        <v>0</v>
      </c>
      <c r="K12" s="84">
        <v>2</v>
      </c>
      <c r="L12" s="23">
        <f t="shared" si="2"/>
        <v>0</v>
      </c>
      <c r="M12" s="84">
        <v>2</v>
      </c>
      <c r="N12" s="23">
        <f t="shared" si="4"/>
        <v>0</v>
      </c>
      <c r="O12" s="75">
        <f t="shared" si="5"/>
        <v>0</v>
      </c>
      <c r="P12" s="76">
        <v>2</v>
      </c>
      <c r="Q12" s="23">
        <f t="shared" si="6"/>
        <v>0</v>
      </c>
      <c r="R12" s="75">
        <f t="shared" si="7"/>
        <v>0</v>
      </c>
      <c r="S12" s="76">
        <v>2</v>
      </c>
      <c r="T12" s="23">
        <f t="shared" si="8"/>
        <v>0</v>
      </c>
      <c r="U12" s="75">
        <f t="shared" si="9"/>
        <v>0</v>
      </c>
      <c r="V12" s="76">
        <v>2</v>
      </c>
      <c r="W12" s="23">
        <f t="shared" si="10"/>
        <v>0</v>
      </c>
      <c r="X12" s="75">
        <f t="shared" si="11"/>
        <v>0</v>
      </c>
      <c r="Y12" s="76">
        <v>2</v>
      </c>
      <c r="Z12" s="23">
        <f t="shared" si="12"/>
        <v>0</v>
      </c>
      <c r="AA12" s="75">
        <f t="shared" si="13"/>
        <v>0</v>
      </c>
      <c r="AB12" s="76">
        <v>2</v>
      </c>
      <c r="AC12" s="23">
        <f t="shared" si="14"/>
        <v>0</v>
      </c>
    </row>
    <row r="13" spans="1:30" ht="110.25" customHeight="1" thickBot="1" x14ac:dyDescent="0.25">
      <c r="B13" s="24" t="s">
        <v>26</v>
      </c>
      <c r="C13" s="85" t="s">
        <v>27</v>
      </c>
      <c r="D13" s="22">
        <v>0</v>
      </c>
      <c r="E13" s="84">
        <v>0</v>
      </c>
      <c r="F13" s="23">
        <f t="shared" si="3"/>
        <v>0</v>
      </c>
      <c r="G13" s="84">
        <v>1</v>
      </c>
      <c r="H13" s="23">
        <f t="shared" si="0"/>
        <v>0</v>
      </c>
      <c r="I13" s="84">
        <v>0</v>
      </c>
      <c r="J13" s="23">
        <f t="shared" si="1"/>
        <v>0</v>
      </c>
      <c r="K13" s="84">
        <v>1</v>
      </c>
      <c r="L13" s="23">
        <f t="shared" si="2"/>
        <v>0</v>
      </c>
      <c r="M13" s="84">
        <v>0</v>
      </c>
      <c r="N13" s="23">
        <f t="shared" si="4"/>
        <v>0</v>
      </c>
      <c r="O13" s="75">
        <f t="shared" si="5"/>
        <v>0</v>
      </c>
      <c r="P13" s="76">
        <v>1</v>
      </c>
      <c r="Q13" s="23">
        <f t="shared" si="6"/>
        <v>0</v>
      </c>
      <c r="R13" s="75">
        <f t="shared" si="7"/>
        <v>0</v>
      </c>
      <c r="S13" s="76">
        <v>0</v>
      </c>
      <c r="T13" s="23">
        <f t="shared" si="8"/>
        <v>0</v>
      </c>
      <c r="U13" s="75">
        <f t="shared" si="9"/>
        <v>0</v>
      </c>
      <c r="V13" s="76">
        <v>1</v>
      </c>
      <c r="W13" s="23">
        <f t="shared" si="10"/>
        <v>0</v>
      </c>
      <c r="X13" s="75">
        <f t="shared" si="11"/>
        <v>0</v>
      </c>
      <c r="Y13" s="76">
        <v>0</v>
      </c>
      <c r="Z13" s="23">
        <f t="shared" si="12"/>
        <v>0</v>
      </c>
      <c r="AA13" s="75">
        <f t="shared" si="13"/>
        <v>0</v>
      </c>
      <c r="AB13" s="76">
        <v>1</v>
      </c>
      <c r="AC13" s="23">
        <f t="shared" si="14"/>
        <v>0</v>
      </c>
    </row>
    <row r="14" spans="1:30" ht="36.75" thickBot="1" x14ac:dyDescent="0.25">
      <c r="B14" s="20" t="s">
        <v>28</v>
      </c>
      <c r="C14" s="83" t="s">
        <v>29</v>
      </c>
      <c r="D14" s="22">
        <v>0</v>
      </c>
      <c r="E14" s="84">
        <v>2</v>
      </c>
      <c r="F14" s="23">
        <f t="shared" si="3"/>
        <v>0</v>
      </c>
      <c r="G14" s="84">
        <v>2</v>
      </c>
      <c r="H14" s="23">
        <f t="shared" si="0"/>
        <v>0</v>
      </c>
      <c r="I14" s="84">
        <v>2</v>
      </c>
      <c r="J14" s="23">
        <f t="shared" si="1"/>
        <v>0</v>
      </c>
      <c r="K14" s="84">
        <v>2</v>
      </c>
      <c r="L14" s="23">
        <f t="shared" si="2"/>
        <v>0</v>
      </c>
      <c r="M14" s="84">
        <v>2</v>
      </c>
      <c r="N14" s="23">
        <f t="shared" si="4"/>
        <v>0</v>
      </c>
      <c r="O14" s="75">
        <f t="shared" si="5"/>
        <v>0</v>
      </c>
      <c r="P14" s="76">
        <v>2</v>
      </c>
      <c r="Q14" s="23">
        <f t="shared" si="6"/>
        <v>0</v>
      </c>
      <c r="R14" s="75">
        <f t="shared" si="7"/>
        <v>0</v>
      </c>
      <c r="S14" s="76">
        <v>2</v>
      </c>
      <c r="T14" s="23">
        <f t="shared" si="8"/>
        <v>0</v>
      </c>
      <c r="U14" s="75">
        <f t="shared" si="9"/>
        <v>0</v>
      </c>
      <c r="V14" s="76">
        <v>2</v>
      </c>
      <c r="W14" s="23">
        <f t="shared" si="10"/>
        <v>0</v>
      </c>
      <c r="X14" s="75">
        <f t="shared" si="11"/>
        <v>0</v>
      </c>
      <c r="Y14" s="76">
        <v>2</v>
      </c>
      <c r="Z14" s="23">
        <f t="shared" si="12"/>
        <v>0</v>
      </c>
      <c r="AA14" s="75">
        <f t="shared" si="13"/>
        <v>0</v>
      </c>
      <c r="AB14" s="76">
        <v>2</v>
      </c>
      <c r="AC14" s="23">
        <f t="shared" si="14"/>
        <v>0</v>
      </c>
    </row>
    <row r="15" spans="1:30" ht="36.75" thickBot="1" x14ac:dyDescent="0.25">
      <c r="B15" s="24" t="s">
        <v>30</v>
      </c>
      <c r="C15" s="85" t="s">
        <v>31</v>
      </c>
      <c r="D15" s="26">
        <v>0</v>
      </c>
      <c r="E15" s="84">
        <v>0</v>
      </c>
      <c r="F15" s="23">
        <f t="shared" si="3"/>
        <v>0</v>
      </c>
      <c r="G15" s="84">
        <v>1</v>
      </c>
      <c r="H15" s="23">
        <f t="shared" si="0"/>
        <v>0</v>
      </c>
      <c r="I15" s="84">
        <v>0</v>
      </c>
      <c r="J15" s="23">
        <f t="shared" si="1"/>
        <v>0</v>
      </c>
      <c r="K15" s="84">
        <v>1</v>
      </c>
      <c r="L15" s="23">
        <f t="shared" si="2"/>
        <v>0</v>
      </c>
      <c r="M15" s="84">
        <v>0</v>
      </c>
      <c r="N15" s="23">
        <f t="shared" si="4"/>
        <v>0</v>
      </c>
      <c r="O15" s="75">
        <f t="shared" si="5"/>
        <v>0</v>
      </c>
      <c r="P15" s="76">
        <v>1</v>
      </c>
      <c r="Q15" s="23">
        <f>IF($F$20="JA",$O15*(1+0.05)*P15,$O15*P15)</f>
        <v>0</v>
      </c>
      <c r="R15" s="75">
        <f t="shared" si="7"/>
        <v>0</v>
      </c>
      <c r="S15" s="76">
        <v>0</v>
      </c>
      <c r="T15" s="23">
        <f t="shared" si="8"/>
        <v>0</v>
      </c>
      <c r="U15" s="75">
        <f t="shared" si="9"/>
        <v>0</v>
      </c>
      <c r="V15" s="76">
        <v>1</v>
      </c>
      <c r="W15" s="23">
        <f t="shared" si="10"/>
        <v>0</v>
      </c>
      <c r="X15" s="75">
        <f t="shared" si="11"/>
        <v>0</v>
      </c>
      <c r="Y15" s="76">
        <v>0</v>
      </c>
      <c r="Z15" s="23">
        <f t="shared" si="12"/>
        <v>0</v>
      </c>
      <c r="AA15" s="75">
        <f t="shared" si="13"/>
        <v>0</v>
      </c>
      <c r="AB15" s="76">
        <v>1</v>
      </c>
      <c r="AC15" s="23">
        <f t="shared" si="14"/>
        <v>0</v>
      </c>
    </row>
    <row r="16" spans="1:30" x14ac:dyDescent="0.2">
      <c r="C16" s="14"/>
      <c r="D16" s="27"/>
    </row>
    <row r="17" spans="1:29" ht="15" thickBot="1" x14ac:dyDescent="0.25">
      <c r="B17"/>
      <c r="F17" s="27"/>
      <c r="H17" s="27"/>
      <c r="J17" s="27"/>
      <c r="L17" s="27"/>
      <c r="N17" s="27"/>
      <c r="O17" s="27"/>
      <c r="Q17" s="27"/>
      <c r="R17" s="27"/>
      <c r="T17" s="27"/>
      <c r="U17" s="27"/>
      <c r="W17" s="27"/>
      <c r="X17" s="27"/>
      <c r="Z17" s="27"/>
      <c r="AA17" s="27"/>
      <c r="AC17" s="27"/>
    </row>
    <row r="18" spans="1:29" ht="16.5" thickBot="1" x14ac:dyDescent="0.25">
      <c r="B18"/>
      <c r="C18" s="28" t="s">
        <v>32</v>
      </c>
      <c r="D18" s="29">
        <f>SUM(D6:D15)</f>
        <v>0</v>
      </c>
      <c r="E18" s="30"/>
      <c r="F18" s="29">
        <f>SUM(F6:F15)</f>
        <v>0</v>
      </c>
      <c r="G18" s="30"/>
      <c r="H18" s="29">
        <f>SUM(H6:H15)</f>
        <v>0</v>
      </c>
      <c r="I18" s="30"/>
      <c r="J18" s="29">
        <f>SUM(J6:J15)</f>
        <v>0</v>
      </c>
      <c r="K18" s="30"/>
      <c r="L18" s="29">
        <f>SUM(L6:L15)</f>
        <v>0</v>
      </c>
      <c r="M18" s="30"/>
      <c r="N18" s="29">
        <f>SUM(N6:N15)</f>
        <v>0</v>
      </c>
      <c r="O18" s="74"/>
      <c r="P18" s="30"/>
      <c r="Q18" s="29">
        <f>SUM(Q6:Q15)</f>
        <v>0</v>
      </c>
      <c r="R18" s="74"/>
      <c r="S18" s="30"/>
      <c r="T18" s="29">
        <f>SUM(T6:T15)</f>
        <v>0</v>
      </c>
      <c r="U18" s="74"/>
      <c r="V18" s="30"/>
      <c r="W18" s="29">
        <f>SUM(W6:W15)</f>
        <v>0</v>
      </c>
      <c r="X18" s="74"/>
      <c r="Y18" s="30"/>
      <c r="Z18" s="29">
        <f>SUM(Z6:Z15)</f>
        <v>0</v>
      </c>
      <c r="AA18" s="74"/>
      <c r="AB18" s="30"/>
      <c r="AC18" s="29">
        <f>SUM(AC6:AC15)</f>
        <v>0</v>
      </c>
    </row>
    <row r="19" spans="1:29" ht="16.5" thickBot="1" x14ac:dyDescent="0.25">
      <c r="B19"/>
      <c r="I19" s="28"/>
    </row>
    <row r="20" spans="1:29" ht="16.5" thickBot="1" x14ac:dyDescent="0.25">
      <c r="B20"/>
      <c r="D20" s="16"/>
      <c r="F20" s="31"/>
      <c r="T20" s="28" t="s">
        <v>33</v>
      </c>
      <c r="U20" s="28"/>
      <c r="W20" s="92">
        <f>SUM(F18:AC18)</f>
        <v>0</v>
      </c>
      <c r="X20" s="93"/>
      <c r="Y20" s="93"/>
      <c r="Z20" s="94"/>
      <c r="AA20" s="32" t="s">
        <v>34</v>
      </c>
    </row>
    <row r="21" spans="1:29" x14ac:dyDescent="0.2">
      <c r="B21"/>
      <c r="E21" s="34"/>
      <c r="F21" s="35"/>
      <c r="G21" s="35"/>
      <c r="H21" s="35"/>
      <c r="I21" s="35"/>
      <c r="J21" s="35"/>
      <c r="K21" s="35"/>
      <c r="L21" s="35"/>
    </row>
    <row r="22" spans="1:29" x14ac:dyDescent="0.2">
      <c r="B22"/>
    </row>
    <row r="23" spans="1:29" x14ac:dyDescent="0.2">
      <c r="B23"/>
    </row>
    <row r="24" spans="1:29" x14ac:dyDescent="0.2">
      <c r="B24"/>
    </row>
    <row r="25" spans="1:29" x14ac:dyDescent="0.2">
      <c r="B25"/>
    </row>
    <row r="26" spans="1:29" x14ac:dyDescent="0.2">
      <c r="B26"/>
    </row>
    <row r="27" spans="1:29" x14ac:dyDescent="0.2">
      <c r="B27"/>
    </row>
    <row r="28" spans="1:29" x14ac:dyDescent="0.2">
      <c r="A28" s="27"/>
      <c r="B28"/>
    </row>
    <row r="29" spans="1:29" x14ac:dyDescent="0.2">
      <c r="B29"/>
    </row>
    <row r="30" spans="1:29" x14ac:dyDescent="0.2">
      <c r="B30"/>
    </row>
    <row r="31" spans="1:29" x14ac:dyDescent="0.2">
      <c r="B31"/>
    </row>
    <row r="32" spans="1:29" x14ac:dyDescent="0.2">
      <c r="B32"/>
    </row>
    <row r="33" spans="2:3" x14ac:dyDescent="0.2">
      <c r="B33"/>
    </row>
    <row r="34" spans="2:3" x14ac:dyDescent="0.2">
      <c r="B34"/>
    </row>
    <row r="35" spans="2:3" x14ac:dyDescent="0.2">
      <c r="B35"/>
    </row>
    <row r="37" spans="2:3" x14ac:dyDescent="0.2">
      <c r="C37" s="14"/>
    </row>
    <row r="38" spans="2:3" x14ac:dyDescent="0.2">
      <c r="C38" s="14"/>
    </row>
    <row r="41" spans="2:3" x14ac:dyDescent="0.2">
      <c r="C41" s="14"/>
    </row>
    <row r="42" spans="2:3" x14ac:dyDescent="0.2">
      <c r="C42" s="14"/>
    </row>
    <row r="49" spans="3:3" x14ac:dyDescent="0.2">
      <c r="C49" s="14"/>
    </row>
  </sheetData>
  <sheetProtection algorithmName="SHA-512" hashValue="Q9UkHWsvmeqP5dKow3H+tORsR4Qz1xqEuMr/08pDXwJAhVP0v/l4uqhn7ziFAvin4fg4W84oShz20MQzF7H0qw==" saltValue="sZL+Z+TUxz6fmn+XmkSFjA==" spinCount="100000" sheet="1" objects="1" scenarios="1" selectLockedCells="1"/>
  <mergeCells count="11">
    <mergeCell ref="AA4:AC4"/>
    <mergeCell ref="W20:Z20"/>
    <mergeCell ref="E4:F4"/>
    <mergeCell ref="G4:H4"/>
    <mergeCell ref="I4:J4"/>
    <mergeCell ref="K4:L4"/>
    <mergeCell ref="M4:N4"/>
    <mergeCell ref="O4:Q4"/>
    <mergeCell ref="R4:T4"/>
    <mergeCell ref="U4:W4"/>
    <mergeCell ref="X4:Z4"/>
  </mergeCells>
  <pageMargins left="0.7" right="0.7" top="0.78740157499999996" bottom="0.78740157499999996" header="0.3" footer="0.3"/>
  <pageSetup paperSize="9"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D23"/>
  <sheetViews>
    <sheetView view="pageBreakPreview" zoomScaleNormal="100" zoomScaleSheetLayoutView="100" workbookViewId="0">
      <selection activeCell="D9" sqref="D9"/>
    </sheetView>
  </sheetViews>
  <sheetFormatPr baseColWidth="10" defaultRowHeight="14.25" x14ac:dyDescent="0.2"/>
  <cols>
    <col min="1" max="1" width="2.25" customWidth="1"/>
    <col min="2" max="2" width="5.625" customWidth="1"/>
    <col min="3" max="3" width="17.625" customWidth="1"/>
    <col min="4" max="4" width="8.5" customWidth="1"/>
    <col min="5" max="5" width="2.75" customWidth="1"/>
    <col min="6" max="6" width="7.125" customWidth="1"/>
    <col min="7" max="7" width="2.75" customWidth="1"/>
    <col min="8" max="8" width="8.375" bestFit="1" customWidth="1"/>
    <col min="9" max="9" width="2.75" customWidth="1"/>
    <col min="10" max="10" width="8.375" bestFit="1" customWidth="1"/>
    <col min="11" max="11" width="2.75" customWidth="1"/>
    <col min="12" max="12" width="8.375" bestFit="1" customWidth="1"/>
    <col min="13" max="13" width="2.75" customWidth="1"/>
    <col min="14" max="14" width="7.75" bestFit="1" customWidth="1"/>
    <col min="15" max="15" width="7.75" customWidth="1"/>
    <col min="16" max="16" width="2.75" customWidth="1"/>
    <col min="17" max="17" width="8.375" bestFit="1" customWidth="1"/>
    <col min="18" max="18" width="8.375" customWidth="1"/>
    <col min="19" max="19" width="2.75" customWidth="1"/>
    <col min="20" max="20" width="7.75" bestFit="1" customWidth="1"/>
    <col min="21" max="21" width="7.75" customWidth="1"/>
    <col min="22" max="22" width="2.75" customWidth="1"/>
    <col min="23" max="24" width="7.125" customWidth="1"/>
    <col min="25" max="25" width="2.75" customWidth="1"/>
    <col min="26" max="27" width="7.125" customWidth="1"/>
    <col min="28" max="28" width="2.75" customWidth="1"/>
    <col min="29" max="29" width="7.125" customWidth="1"/>
  </cols>
  <sheetData>
    <row r="2" spans="1:30" ht="18" x14ac:dyDescent="0.2">
      <c r="B2" s="36" t="s">
        <v>35</v>
      </c>
      <c r="AC2" s="37" t="s">
        <v>36</v>
      </c>
    </row>
    <row r="3" spans="1:30" ht="18.75" thickBot="1" x14ac:dyDescent="0.25">
      <c r="C3" s="38"/>
      <c r="AB3" s="37"/>
    </row>
    <row r="4" spans="1:30" ht="15" thickBot="1" x14ac:dyDescent="0.25">
      <c r="E4" s="89">
        <v>2026</v>
      </c>
      <c r="F4" s="91"/>
      <c r="G4" s="89">
        <v>2027</v>
      </c>
      <c r="H4" s="91"/>
      <c r="I4" s="89">
        <v>2028</v>
      </c>
      <c r="J4" s="91"/>
      <c r="K4" s="89">
        <v>2029</v>
      </c>
      <c r="L4" s="91"/>
      <c r="M4" s="89">
        <v>2030</v>
      </c>
      <c r="N4" s="91"/>
      <c r="O4" s="89">
        <v>2031</v>
      </c>
      <c r="P4" s="90"/>
      <c r="Q4" s="91"/>
      <c r="R4" s="89">
        <v>2032</v>
      </c>
      <c r="S4" s="90"/>
      <c r="T4" s="91"/>
      <c r="U4" s="89">
        <v>2033</v>
      </c>
      <c r="V4" s="90"/>
      <c r="W4" s="91"/>
      <c r="X4" s="89">
        <v>2034</v>
      </c>
      <c r="Y4" s="90"/>
      <c r="Z4" s="91"/>
      <c r="AA4" s="89">
        <v>2035</v>
      </c>
      <c r="AB4" s="90"/>
      <c r="AC4" s="91"/>
    </row>
    <row r="5" spans="1:30" ht="30" customHeight="1" thickBot="1" x14ac:dyDescent="0.25">
      <c r="A5" s="15"/>
      <c r="B5" s="17" t="s">
        <v>7</v>
      </c>
      <c r="C5" s="17" t="s">
        <v>8</v>
      </c>
      <c r="D5" s="17" t="s">
        <v>9</v>
      </c>
      <c r="E5" s="18" t="s">
        <v>10</v>
      </c>
      <c r="F5" s="19" t="s">
        <v>11</v>
      </c>
      <c r="G5" s="18" t="s">
        <v>10</v>
      </c>
      <c r="H5" s="19" t="s">
        <v>11</v>
      </c>
      <c r="I5" s="18" t="s">
        <v>10</v>
      </c>
      <c r="J5" s="19" t="s">
        <v>11</v>
      </c>
      <c r="K5" s="18" t="s">
        <v>10</v>
      </c>
      <c r="L5" s="19" t="s">
        <v>11</v>
      </c>
      <c r="M5" s="18" t="s">
        <v>10</v>
      </c>
      <c r="N5" s="19" t="s">
        <v>11</v>
      </c>
      <c r="O5" s="77" t="s">
        <v>9</v>
      </c>
      <c r="P5" s="78" t="s">
        <v>10</v>
      </c>
      <c r="Q5" s="79" t="s">
        <v>11</v>
      </c>
      <c r="R5" s="77" t="s">
        <v>9</v>
      </c>
      <c r="S5" s="78" t="s">
        <v>10</v>
      </c>
      <c r="T5" s="79" t="s">
        <v>11</v>
      </c>
      <c r="U5" s="77" t="s">
        <v>9</v>
      </c>
      <c r="V5" s="78" t="s">
        <v>10</v>
      </c>
      <c r="W5" s="79" t="s">
        <v>11</v>
      </c>
      <c r="X5" s="77" t="s">
        <v>9</v>
      </c>
      <c r="Y5" s="78" t="s">
        <v>10</v>
      </c>
      <c r="Z5" s="79" t="s">
        <v>11</v>
      </c>
      <c r="AA5" s="77" t="s">
        <v>9</v>
      </c>
      <c r="AB5" s="78" t="s">
        <v>10</v>
      </c>
      <c r="AC5" s="79" t="s">
        <v>11</v>
      </c>
    </row>
    <row r="6" spans="1:30" ht="63.6" customHeight="1" thickBot="1" x14ac:dyDescent="0.25">
      <c r="B6" s="20" t="s">
        <v>12</v>
      </c>
      <c r="C6" s="68" t="s">
        <v>68</v>
      </c>
      <c r="D6" s="39">
        <v>0</v>
      </c>
      <c r="E6" s="40">
        <v>2</v>
      </c>
      <c r="F6" s="41">
        <f>IF($E$13="JA",$D6*(1+0)*E6,$D6*E6)</f>
        <v>0</v>
      </c>
      <c r="G6" s="40">
        <v>2</v>
      </c>
      <c r="H6" s="41">
        <f>IF($E$13="JA",$D6*(1+0.01)*G6,$D6*G6)</f>
        <v>0</v>
      </c>
      <c r="I6" s="40">
        <v>2</v>
      </c>
      <c r="J6" s="41">
        <f>IF($E$13="JA",$D6*(1+0.02)*I6,$D6*I6)</f>
        <v>0</v>
      </c>
      <c r="K6" s="40">
        <v>2</v>
      </c>
      <c r="L6" s="41">
        <f>IF($E$13="JA",$D6*(1+0.03)*K6,$D6*K6)</f>
        <v>0</v>
      </c>
      <c r="M6" s="40">
        <v>2</v>
      </c>
      <c r="N6" s="41">
        <f>IF($E$13="JA",$D6*(1+0.04)*M6,$D6*M6)</f>
        <v>0</v>
      </c>
      <c r="O6" s="75">
        <f>D6*1.03</f>
        <v>0</v>
      </c>
      <c r="P6" s="76">
        <v>2</v>
      </c>
      <c r="Q6" s="23">
        <f>IF($E$13="JA",$O6*(1+0.05)*P6,$O6*P6)</f>
        <v>0</v>
      </c>
      <c r="R6" s="75">
        <f>O6*1.03</f>
        <v>0</v>
      </c>
      <c r="S6" s="76">
        <v>2</v>
      </c>
      <c r="T6" s="23">
        <f>IF($E$13="JA",$R6*(1+0.06)*S6,$R6*S6)</f>
        <v>0</v>
      </c>
      <c r="U6" s="75">
        <f>R6*1.03</f>
        <v>0</v>
      </c>
      <c r="V6" s="76">
        <v>2</v>
      </c>
      <c r="W6" s="23">
        <f>IF($E$13="JA",$U6*(1+0.06)*V6,$U6*V6)</f>
        <v>0</v>
      </c>
      <c r="X6" s="75">
        <f>U6*1.03</f>
        <v>0</v>
      </c>
      <c r="Y6" s="76">
        <v>2</v>
      </c>
      <c r="Z6" s="23">
        <f>IF($E$13="JA",$X6*(1+0.06)*Y6,$X6*Y6)</f>
        <v>0</v>
      </c>
      <c r="AA6" s="75">
        <f>X6*1.03</f>
        <v>0</v>
      </c>
      <c r="AB6" s="76">
        <v>2</v>
      </c>
      <c r="AC6" s="23">
        <f>IF($E$13="JA",$AA6*(1+0.06)*AB6,$AA6*AB6)</f>
        <v>0</v>
      </c>
    </row>
    <row r="7" spans="1:30" ht="158.25" customHeight="1" thickBot="1" x14ac:dyDescent="0.25">
      <c r="B7" s="24" t="s">
        <v>24</v>
      </c>
      <c r="C7" s="70" t="s">
        <v>65</v>
      </c>
      <c r="D7" s="39">
        <v>0</v>
      </c>
      <c r="E7" s="40">
        <v>2</v>
      </c>
      <c r="F7" s="41">
        <f>IF($E$13="JA",$D7*(1+0)*E7,$D7*E7)</f>
        <v>0</v>
      </c>
      <c r="G7" s="40">
        <v>2</v>
      </c>
      <c r="H7" s="41">
        <f>IF($E$13="JA",$D7*(1+0.01)*G7,$D7*G7)</f>
        <v>0</v>
      </c>
      <c r="I7" s="40">
        <v>2</v>
      </c>
      <c r="J7" s="41">
        <f>IF($E$13="JA",$D7*(1+0.02)*I7,$D7*I7)</f>
        <v>0</v>
      </c>
      <c r="K7" s="40">
        <v>2</v>
      </c>
      <c r="L7" s="41">
        <f>IF($E$13="JA",$D7*(1+0.03)*K7,$D7*K7)</f>
        <v>0</v>
      </c>
      <c r="M7" s="40">
        <v>2</v>
      </c>
      <c r="N7" s="41">
        <f>IF($E$13="JA",$D7*(1+0.04)*M7,$D7*M7)</f>
        <v>0</v>
      </c>
      <c r="O7" s="75">
        <f t="shared" ref="O7:O9" si="0">D7*1.03</f>
        <v>0</v>
      </c>
      <c r="P7" s="76">
        <v>2</v>
      </c>
      <c r="Q7" s="23">
        <f t="shared" ref="Q7:Q9" si="1">IF($E$13="JA",$O7*(1+0.05)*P7,$O7*P7)</f>
        <v>0</v>
      </c>
      <c r="R7" s="75">
        <f t="shared" ref="R7:R9" si="2">O7*1.03</f>
        <v>0</v>
      </c>
      <c r="S7" s="76">
        <v>2</v>
      </c>
      <c r="T7" s="23">
        <f t="shared" ref="T7:T9" si="3">IF($E$13="JA",$R7*(1+0.06)*S7,$R7*S7)</f>
        <v>0</v>
      </c>
      <c r="U7" s="75">
        <f t="shared" ref="U7:U9" si="4">R7*1.03</f>
        <v>0</v>
      </c>
      <c r="V7" s="76">
        <v>2</v>
      </c>
      <c r="W7" s="23">
        <f t="shared" ref="W7:W8" si="5">IF($E$13="JA",$U7*(1+0.06)*V7,$U7*V7)</f>
        <v>0</v>
      </c>
      <c r="X7" s="75">
        <f t="shared" ref="X7:X9" si="6">U7*1.03</f>
        <v>0</v>
      </c>
      <c r="Y7" s="76">
        <v>2</v>
      </c>
      <c r="Z7" s="23">
        <f t="shared" ref="Z7:Z9" si="7">IF($E$13="JA",$X7*(1+0.06)*Y7,$X7*Y7)</f>
        <v>0</v>
      </c>
      <c r="AA7" s="75">
        <f t="shared" ref="AA7:AA9" si="8">X7*1.03</f>
        <v>0</v>
      </c>
      <c r="AB7" s="76">
        <v>2</v>
      </c>
      <c r="AC7" s="23">
        <f t="shared" ref="AC7:AC9" si="9">IF($E$13="JA",$AA7*(1+0.06)*AB7,$AA7*AB7)</f>
        <v>0</v>
      </c>
    </row>
    <row r="8" spans="1:30" ht="123.75" customHeight="1" thickBot="1" x14ac:dyDescent="0.25">
      <c r="B8" s="20" t="s">
        <v>26</v>
      </c>
      <c r="C8" s="71" t="s">
        <v>66</v>
      </c>
      <c r="D8" s="39">
        <v>0</v>
      </c>
      <c r="E8" s="40">
        <v>1</v>
      </c>
      <c r="F8" s="41">
        <f>IF($E$13="JA",$D8*(1+0.01)*E8,$D8*E8)</f>
        <v>0</v>
      </c>
      <c r="G8" s="40">
        <v>1</v>
      </c>
      <c r="H8" s="41">
        <f>IF($E$13="JA",$D8*(1+0.01)*G8,$D8*G8)</f>
        <v>0</v>
      </c>
      <c r="I8" s="40">
        <v>1</v>
      </c>
      <c r="J8" s="41">
        <f>IF($E$13="JA",$D8*(1+0.02)*I8,$D8*I8)</f>
        <v>0</v>
      </c>
      <c r="K8" s="40">
        <v>1</v>
      </c>
      <c r="L8" s="41">
        <f>IF($E$13="JA",$D8*(1+0.03)*K8,$D8*K8)</f>
        <v>0</v>
      </c>
      <c r="M8" s="40">
        <v>1</v>
      </c>
      <c r="N8" s="41">
        <f>IF($E$13="JA",$D8*(1+0.04)*M8,$D8*M8)</f>
        <v>0</v>
      </c>
      <c r="O8" s="75">
        <f t="shared" si="0"/>
        <v>0</v>
      </c>
      <c r="P8" s="76">
        <v>1</v>
      </c>
      <c r="Q8" s="23">
        <f t="shared" si="1"/>
        <v>0</v>
      </c>
      <c r="R8" s="75">
        <f t="shared" si="2"/>
        <v>0</v>
      </c>
      <c r="S8" s="76">
        <v>1</v>
      </c>
      <c r="T8" s="23">
        <f t="shared" si="3"/>
        <v>0</v>
      </c>
      <c r="U8" s="75">
        <f t="shared" si="4"/>
        <v>0</v>
      </c>
      <c r="V8" s="76">
        <v>1</v>
      </c>
      <c r="W8" s="23">
        <f t="shared" si="5"/>
        <v>0</v>
      </c>
      <c r="X8" s="75">
        <f t="shared" si="6"/>
        <v>0</v>
      </c>
      <c r="Y8" s="76">
        <v>1</v>
      </c>
      <c r="Z8" s="23">
        <f t="shared" si="7"/>
        <v>0</v>
      </c>
      <c r="AA8" s="75">
        <f t="shared" si="8"/>
        <v>0</v>
      </c>
      <c r="AB8" s="76">
        <v>1</v>
      </c>
      <c r="AC8" s="23">
        <f t="shared" si="9"/>
        <v>0</v>
      </c>
    </row>
    <row r="9" spans="1:30" ht="66.75" customHeight="1" thickBot="1" x14ac:dyDescent="0.25">
      <c r="B9" s="24" t="s">
        <v>37</v>
      </c>
      <c r="C9" s="69" t="s">
        <v>67</v>
      </c>
      <c r="D9" s="42">
        <v>0</v>
      </c>
      <c r="E9" s="40">
        <v>2</v>
      </c>
      <c r="F9" s="41">
        <f>IF($E$13="JA",$D9*(1+0)*E9,$D9*E9)</f>
        <v>0</v>
      </c>
      <c r="G9" s="40">
        <v>2</v>
      </c>
      <c r="H9" s="41">
        <f>IF($E$13="JA",$D9*(1+0.01)*G9,$D9*G9)</f>
        <v>0</v>
      </c>
      <c r="I9" s="40">
        <v>2</v>
      </c>
      <c r="J9" s="41">
        <f>IF($E$13="JA",$D9*(1+0.02)*I9,$D9*I9)</f>
        <v>0</v>
      </c>
      <c r="K9" s="40">
        <v>2</v>
      </c>
      <c r="L9" s="41">
        <f>IF($E$13="JA",$D9*(1+0.03)*K9,$D9*K9)</f>
        <v>0</v>
      </c>
      <c r="M9" s="40">
        <v>2</v>
      </c>
      <c r="N9" s="41">
        <f>IF($E$13="JA",$D9*(1+0.04)*M9,$D9*M9)</f>
        <v>0</v>
      </c>
      <c r="O9" s="75">
        <f t="shared" si="0"/>
        <v>0</v>
      </c>
      <c r="P9" s="76">
        <v>2</v>
      </c>
      <c r="Q9" s="23">
        <f t="shared" si="1"/>
        <v>0</v>
      </c>
      <c r="R9" s="75">
        <f t="shared" si="2"/>
        <v>0</v>
      </c>
      <c r="S9" s="76">
        <v>2</v>
      </c>
      <c r="T9" s="23">
        <f t="shared" si="3"/>
        <v>0</v>
      </c>
      <c r="U9" s="75">
        <f t="shared" si="4"/>
        <v>0</v>
      </c>
      <c r="V9" s="76">
        <v>2</v>
      </c>
      <c r="W9" s="23">
        <f>IF($E$13="JA",$U9*(1+0.06)*V9,$U9*V9)</f>
        <v>0</v>
      </c>
      <c r="X9" s="75">
        <f t="shared" si="6"/>
        <v>0</v>
      </c>
      <c r="Y9" s="76">
        <v>2</v>
      </c>
      <c r="Z9" s="23">
        <f t="shared" si="7"/>
        <v>0</v>
      </c>
      <c r="AA9" s="75">
        <f t="shared" si="8"/>
        <v>0</v>
      </c>
      <c r="AB9" s="76">
        <v>2</v>
      </c>
      <c r="AC9" s="23">
        <f t="shared" si="9"/>
        <v>0</v>
      </c>
      <c r="AD9" s="43"/>
    </row>
    <row r="10" spans="1:30" ht="15" thickBot="1" x14ac:dyDescent="0.25">
      <c r="C10" s="33"/>
      <c r="F10" s="27"/>
      <c r="H10" s="27"/>
      <c r="J10" s="27"/>
      <c r="L10" s="27"/>
      <c r="N10" s="27"/>
      <c r="O10" s="27"/>
      <c r="Q10" s="27"/>
      <c r="R10" s="27"/>
      <c r="T10" s="27"/>
      <c r="U10" s="27"/>
      <c r="W10" s="27"/>
      <c r="X10" s="27"/>
      <c r="Z10" s="27"/>
      <c r="AA10" s="27"/>
      <c r="AC10" s="27"/>
    </row>
    <row r="11" spans="1:30" ht="16.5" thickBot="1" x14ac:dyDescent="0.25">
      <c r="C11" s="28" t="s">
        <v>32</v>
      </c>
      <c r="D11" s="29">
        <f>SUM(D6:D9)</f>
        <v>0</v>
      </c>
      <c r="E11" s="30"/>
      <c r="F11" s="29">
        <f>SUM(F6:F9)</f>
        <v>0</v>
      </c>
      <c r="G11" s="30"/>
      <c r="H11" s="29">
        <f>SUM(H6:H9)</f>
        <v>0</v>
      </c>
      <c r="I11" s="30"/>
      <c r="J11" s="29">
        <f>SUM(J6:J9)</f>
        <v>0</v>
      </c>
      <c r="K11" s="30"/>
      <c r="L11" s="29">
        <f>SUM(L6:L9)</f>
        <v>0</v>
      </c>
      <c r="M11" s="30"/>
      <c r="N11" s="29">
        <f>SUM(N6:N9)</f>
        <v>0</v>
      </c>
      <c r="O11" s="74"/>
      <c r="P11" s="30"/>
      <c r="Q11" s="29">
        <f>SUM(Q6:Q9)</f>
        <v>0</v>
      </c>
      <c r="R11" s="74"/>
      <c r="S11" s="30"/>
      <c r="T11" s="29">
        <f>SUM(T6:T9)</f>
        <v>0</v>
      </c>
      <c r="U11" s="74"/>
      <c r="V11" s="30"/>
      <c r="W11" s="29">
        <f>SUM(W6:W9)</f>
        <v>0</v>
      </c>
      <c r="X11" s="74"/>
      <c r="Y11" s="30"/>
      <c r="Z11" s="29">
        <f>SUM(Z6:Z9)</f>
        <v>0</v>
      </c>
      <c r="AA11" s="74"/>
      <c r="AB11" s="30"/>
      <c r="AC11" s="29">
        <f>SUM(AC6:AC9)</f>
        <v>0</v>
      </c>
      <c r="AD11" s="27"/>
    </row>
    <row r="12" spans="1:30" ht="16.5" thickBot="1" x14ac:dyDescent="0.25">
      <c r="I12" s="28"/>
    </row>
    <row r="13" spans="1:30" ht="16.5" thickBot="1" x14ac:dyDescent="0.25">
      <c r="C13" s="95"/>
      <c r="D13" s="95"/>
      <c r="E13" s="96"/>
      <c r="F13" s="96"/>
      <c r="T13" s="28" t="s">
        <v>38</v>
      </c>
      <c r="U13" s="28"/>
      <c r="W13" s="92">
        <f>SUM(F11:AC11)</f>
        <v>0</v>
      </c>
      <c r="X13" s="93"/>
      <c r="Y13" s="93"/>
      <c r="Z13" s="94"/>
      <c r="AA13" s="80" t="s">
        <v>34</v>
      </c>
    </row>
    <row r="14" spans="1:30" x14ac:dyDescent="0.2">
      <c r="E14" s="34"/>
      <c r="F14" s="35"/>
      <c r="G14" s="35"/>
      <c r="H14" s="35"/>
      <c r="I14" s="35"/>
      <c r="J14" s="35"/>
      <c r="K14" s="35"/>
      <c r="L14" s="35"/>
    </row>
    <row r="20" spans="1:1" x14ac:dyDescent="0.2">
      <c r="A20" s="43"/>
    </row>
    <row r="21" spans="1:1" x14ac:dyDescent="0.2">
      <c r="A21" s="43"/>
    </row>
    <row r="22" spans="1:1" x14ac:dyDescent="0.2">
      <c r="A22" s="43"/>
    </row>
    <row r="23" spans="1:1" x14ac:dyDescent="0.2">
      <c r="A23" s="43"/>
    </row>
  </sheetData>
  <sheetProtection algorithmName="SHA-512" hashValue="2tLR7HnlFDpiHT0hjg4wJolqGFT1SJkSV4wK3hEbm4MCWGTTwrNxmowhYzDfJcJjuaC+X2Pra8rabNjFtpsEyA==" saltValue="xxu2B/J9GTBLm4yTcsIWtQ==" spinCount="100000" sheet="1" objects="1" scenarios="1" selectLockedCells="1"/>
  <mergeCells count="13">
    <mergeCell ref="X4:Z4"/>
    <mergeCell ref="AA4:AC4"/>
    <mergeCell ref="C13:D13"/>
    <mergeCell ref="E13:F13"/>
    <mergeCell ref="W13:Z13"/>
    <mergeCell ref="E4:F4"/>
    <mergeCell ref="G4:H4"/>
    <mergeCell ref="I4:J4"/>
    <mergeCell ref="K4:L4"/>
    <mergeCell ref="M4:N4"/>
    <mergeCell ref="O4:Q4"/>
    <mergeCell ref="R4:T4"/>
    <mergeCell ref="U4:W4"/>
  </mergeCells>
  <pageMargins left="0.7" right="0.7" top="0.78740157499999996" bottom="0.78740157499999996" header="0.3" footer="0.3"/>
  <pageSetup paperSize="9" scale="58" orientation="portrait" r:id="rId1"/>
  <colBreaks count="1" manualBreakCount="1">
    <brk id="2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D14"/>
  <sheetViews>
    <sheetView view="pageBreakPreview" zoomScaleNormal="100" zoomScaleSheetLayoutView="100" workbookViewId="0">
      <selection activeCell="D8" sqref="D8"/>
    </sheetView>
  </sheetViews>
  <sheetFormatPr baseColWidth="10" defaultRowHeight="14.25" x14ac:dyDescent="0.2"/>
  <cols>
    <col min="1" max="1" width="2.25" customWidth="1"/>
    <col min="2" max="2" width="5.125" customWidth="1"/>
    <col min="3" max="3" width="17.625" customWidth="1"/>
    <col min="4" max="4" width="7.875" customWidth="1"/>
    <col min="5" max="5" width="2.75" customWidth="1"/>
    <col min="6" max="6" width="7.125" customWidth="1"/>
    <col min="7" max="7" width="2.75" customWidth="1"/>
    <col min="8" max="8" width="8.375" bestFit="1" customWidth="1"/>
    <col min="9" max="9" width="2.75" customWidth="1"/>
    <col min="10" max="10" width="8.375" bestFit="1" customWidth="1"/>
    <col min="11" max="11" width="2.75" customWidth="1"/>
    <col min="12" max="12" width="8.375" bestFit="1" customWidth="1"/>
    <col min="13" max="13" width="2.75" customWidth="1"/>
    <col min="14" max="14" width="7.75" bestFit="1" customWidth="1"/>
    <col min="15" max="15" width="7.75" customWidth="1"/>
    <col min="16" max="16" width="2.75" customWidth="1"/>
    <col min="17" max="17" width="8.375" bestFit="1" customWidth="1"/>
    <col min="18" max="18" width="8.375" customWidth="1"/>
    <col min="19" max="19" width="2.75" customWidth="1"/>
    <col min="20" max="20" width="7.75" bestFit="1" customWidth="1"/>
    <col min="21" max="21" width="7.75" customWidth="1"/>
    <col min="22" max="22" width="2.75" customWidth="1"/>
    <col min="23" max="24" width="7.125" customWidth="1"/>
    <col min="25" max="25" width="2.75" customWidth="1"/>
    <col min="26" max="27" width="7.125" customWidth="1"/>
    <col min="28" max="28" width="2.75" customWidth="1"/>
    <col min="29" max="29" width="7.125" customWidth="1"/>
    <col min="31" max="31" width="2.625" customWidth="1"/>
    <col min="32" max="32" width="7.125" customWidth="1"/>
    <col min="33" max="33" width="2.625" customWidth="1"/>
    <col min="34" max="34" width="7.125" customWidth="1"/>
  </cols>
  <sheetData>
    <row r="2" spans="1:30" ht="18" customHeight="1" x14ac:dyDescent="0.2">
      <c r="B2" s="36" t="s">
        <v>39</v>
      </c>
      <c r="AC2" s="37" t="s">
        <v>40</v>
      </c>
    </row>
    <row r="3" spans="1:30" ht="18" customHeight="1" thickBot="1" x14ac:dyDescent="0.25">
      <c r="C3" s="38"/>
      <c r="AB3" s="37"/>
    </row>
    <row r="4" spans="1:30" ht="15" thickBot="1" x14ac:dyDescent="0.25">
      <c r="E4" s="89">
        <v>2026</v>
      </c>
      <c r="F4" s="91"/>
      <c r="G4" s="89">
        <v>2027</v>
      </c>
      <c r="H4" s="91"/>
      <c r="I4" s="89">
        <v>2028</v>
      </c>
      <c r="J4" s="91"/>
      <c r="K4" s="89">
        <v>2029</v>
      </c>
      <c r="L4" s="91"/>
      <c r="M4" s="89">
        <v>2030</v>
      </c>
      <c r="N4" s="91"/>
      <c r="O4" s="89">
        <v>2031</v>
      </c>
      <c r="P4" s="90"/>
      <c r="Q4" s="91"/>
      <c r="R4" s="89">
        <v>2032</v>
      </c>
      <c r="S4" s="90"/>
      <c r="T4" s="91"/>
      <c r="U4" s="89">
        <v>2033</v>
      </c>
      <c r="V4" s="90"/>
      <c r="W4" s="91"/>
      <c r="X4" s="89">
        <v>2034</v>
      </c>
      <c r="Y4" s="90"/>
      <c r="Z4" s="91"/>
      <c r="AA4" s="89">
        <v>2035</v>
      </c>
      <c r="AB4" s="90"/>
      <c r="AC4" s="91"/>
    </row>
    <row r="5" spans="1:30" ht="30" customHeight="1" thickBot="1" x14ac:dyDescent="0.25">
      <c r="A5" s="15"/>
      <c r="B5" s="17" t="s">
        <v>7</v>
      </c>
      <c r="C5" s="17" t="s">
        <v>8</v>
      </c>
      <c r="D5" s="17" t="s">
        <v>9</v>
      </c>
      <c r="E5" s="18" t="s">
        <v>10</v>
      </c>
      <c r="F5" s="19" t="s">
        <v>11</v>
      </c>
      <c r="G5" s="18" t="s">
        <v>10</v>
      </c>
      <c r="H5" s="19" t="s">
        <v>11</v>
      </c>
      <c r="I5" s="18" t="s">
        <v>10</v>
      </c>
      <c r="J5" s="19" t="s">
        <v>11</v>
      </c>
      <c r="K5" s="18" t="s">
        <v>10</v>
      </c>
      <c r="L5" s="19" t="s">
        <v>11</v>
      </c>
      <c r="M5" s="18" t="s">
        <v>10</v>
      </c>
      <c r="N5" s="19" t="s">
        <v>11</v>
      </c>
      <c r="O5" s="77" t="s">
        <v>9</v>
      </c>
      <c r="P5" s="78" t="s">
        <v>10</v>
      </c>
      <c r="Q5" s="79" t="s">
        <v>11</v>
      </c>
      <c r="R5" s="77" t="s">
        <v>9</v>
      </c>
      <c r="S5" s="78" t="s">
        <v>10</v>
      </c>
      <c r="T5" s="79" t="s">
        <v>11</v>
      </c>
      <c r="U5" s="77" t="s">
        <v>9</v>
      </c>
      <c r="V5" s="78" t="s">
        <v>10</v>
      </c>
      <c r="W5" s="79" t="s">
        <v>11</v>
      </c>
      <c r="X5" s="77" t="s">
        <v>9</v>
      </c>
      <c r="Y5" s="78" t="s">
        <v>10</v>
      </c>
      <c r="Z5" s="79" t="s">
        <v>11</v>
      </c>
      <c r="AA5" s="77" t="s">
        <v>9</v>
      </c>
      <c r="AB5" s="78" t="s">
        <v>10</v>
      </c>
      <c r="AC5" s="79" t="s">
        <v>11</v>
      </c>
    </row>
    <row r="6" spans="1:30" ht="67.5" customHeight="1" thickBot="1" x14ac:dyDescent="0.25">
      <c r="B6" s="20" t="s">
        <v>12</v>
      </c>
      <c r="C6" s="21" t="s">
        <v>41</v>
      </c>
      <c r="D6" s="39">
        <v>0</v>
      </c>
      <c r="E6" s="40">
        <v>2</v>
      </c>
      <c r="F6" s="41">
        <f>IF($E$12="JA",$D6*(1+0)*E6,$D6*E6)</f>
        <v>0</v>
      </c>
      <c r="G6" s="40">
        <v>2</v>
      </c>
      <c r="H6" s="41">
        <f>IF($E$12="JA",$D6*(1+0.01)*G6,$D6*G6)</f>
        <v>0</v>
      </c>
      <c r="I6" s="40">
        <v>2</v>
      </c>
      <c r="J6" s="41">
        <f>IF($E$12="JA",$D6*(1+0.02)*I6,$D6*I6)</f>
        <v>0</v>
      </c>
      <c r="K6" s="40">
        <v>2</v>
      </c>
      <c r="L6" s="41">
        <f>IF($E$12="JA",$D6*(1+0.03)*K6,$D6*K6)</f>
        <v>0</v>
      </c>
      <c r="M6" s="40">
        <v>2</v>
      </c>
      <c r="N6" s="41">
        <f>IF($E$12="JA",$D6*(1+0.04)*M6,$D6*M6)</f>
        <v>0</v>
      </c>
      <c r="O6" s="75">
        <f>D6*1.03</f>
        <v>0</v>
      </c>
      <c r="P6" s="76">
        <v>2</v>
      </c>
      <c r="Q6" s="23">
        <f>IF($E$12="JA",$O6*(1+0.05)*P6,$O6*P6)</f>
        <v>0</v>
      </c>
      <c r="R6" s="75">
        <f>O6*1.03</f>
        <v>0</v>
      </c>
      <c r="S6" s="76">
        <v>2</v>
      </c>
      <c r="T6" s="23">
        <f>IF($E$12="JA",$R6*(1+0.06)*S6,$R6*S6)</f>
        <v>0</v>
      </c>
      <c r="U6" s="75">
        <f>R6*1.03</f>
        <v>0</v>
      </c>
      <c r="V6" s="76">
        <v>2</v>
      </c>
      <c r="W6" s="23">
        <f>IF($E$12="JA",$U6*(1+0.06)*V6,$U6*V6)</f>
        <v>0</v>
      </c>
      <c r="X6" s="75">
        <f>U6*1.03</f>
        <v>0</v>
      </c>
      <c r="Y6" s="76">
        <v>2</v>
      </c>
      <c r="Z6" s="23">
        <f>IF($E$12="JA",$X6*(1+0.06)*Y6,$X6*Y6)</f>
        <v>0</v>
      </c>
      <c r="AA6" s="75">
        <f>X6*1.03</f>
        <v>0</v>
      </c>
      <c r="AB6" s="76">
        <v>2</v>
      </c>
      <c r="AC6" s="23">
        <f>IF($E$12="JA",$AA6*(1+0.06)*AB6,$AA6*AB6)</f>
        <v>0</v>
      </c>
    </row>
    <row r="7" spans="1:30" ht="153" customHeight="1" thickBot="1" x14ac:dyDescent="0.25">
      <c r="B7" s="20" t="s">
        <v>24</v>
      </c>
      <c r="C7" s="21" t="s">
        <v>69</v>
      </c>
      <c r="D7" s="39">
        <v>0</v>
      </c>
      <c r="E7" s="40">
        <v>2</v>
      </c>
      <c r="F7" s="41">
        <f>IF($E$12="JA",$D7*(1+0)*E7,$D7*E7)</f>
        <v>0</v>
      </c>
      <c r="G7" s="40">
        <v>2</v>
      </c>
      <c r="H7" s="41">
        <f>IF($E$12="JA",$D7*(1+0.01)*G7,$D7*G7)</f>
        <v>0</v>
      </c>
      <c r="I7" s="40">
        <v>2</v>
      </c>
      <c r="J7" s="41">
        <f>IF($E$12="JA",$D7*(1+0.02)*I7,$D7*I7)</f>
        <v>0</v>
      </c>
      <c r="K7" s="40">
        <v>2</v>
      </c>
      <c r="L7" s="41">
        <f>IF($E$12="JA",$D7*(1+0.03)*K7,$D7*K7)</f>
        <v>0</v>
      </c>
      <c r="M7" s="40">
        <v>2</v>
      </c>
      <c r="N7" s="41">
        <f>IF($E$12="JA",$D7*(1+0.04)*M7,$D7*M7)</f>
        <v>0</v>
      </c>
      <c r="O7" s="75">
        <f t="shared" ref="O7:O8" si="0">D7*1.03</f>
        <v>0</v>
      </c>
      <c r="P7" s="76">
        <v>2</v>
      </c>
      <c r="Q7" s="23">
        <f t="shared" ref="Q7:Q8" si="1">IF($E$12="JA",$O7*(1+0.05)*P7,$O7*P7)</f>
        <v>0</v>
      </c>
      <c r="R7" s="75">
        <f t="shared" ref="R7:R8" si="2">O7*1.03</f>
        <v>0</v>
      </c>
      <c r="S7" s="76">
        <v>2</v>
      </c>
      <c r="T7" s="23">
        <f t="shared" ref="T7:T8" si="3">IF($E$12="JA",$R7*(1+0.06)*S7,$R7*S7)</f>
        <v>0</v>
      </c>
      <c r="U7" s="75">
        <f t="shared" ref="U7:U8" si="4">R7*1.03</f>
        <v>0</v>
      </c>
      <c r="V7" s="76">
        <v>2</v>
      </c>
      <c r="W7" s="23">
        <f t="shared" ref="W7" si="5">IF($E$12="JA",$U7*(1+0.06)*V7,$U7*V7)</f>
        <v>0</v>
      </c>
      <c r="X7" s="75">
        <f t="shared" ref="X7:X8" si="6">U7*1.03</f>
        <v>0</v>
      </c>
      <c r="Y7" s="76">
        <v>2</v>
      </c>
      <c r="Z7" s="23">
        <f>IF($E$12="JA",$D7*(1+0.08)*Y7,$D7*Y7)</f>
        <v>0</v>
      </c>
      <c r="AA7" s="75">
        <f t="shared" ref="AA7:AA8" si="7">X7*1.03</f>
        <v>0</v>
      </c>
      <c r="AB7" s="76">
        <v>2</v>
      </c>
      <c r="AC7" s="23">
        <f t="shared" ref="AC7:AC8" si="8">IF($E$12="JA",$AA7*(1+0.06)*AB7,$AA7*AB7)</f>
        <v>0</v>
      </c>
    </row>
    <row r="8" spans="1:30" ht="56.25" customHeight="1" thickBot="1" x14ac:dyDescent="0.25">
      <c r="B8" s="24" t="s">
        <v>37</v>
      </c>
      <c r="C8" s="25" t="s">
        <v>42</v>
      </c>
      <c r="D8" s="42">
        <v>0</v>
      </c>
      <c r="E8" s="40">
        <v>2</v>
      </c>
      <c r="F8" s="41">
        <f>IF($E$12="JA",$D8*(1+0)*E8,$D8*E8)</f>
        <v>0</v>
      </c>
      <c r="G8" s="40">
        <v>2</v>
      </c>
      <c r="H8" s="41">
        <f>IF($E$12="JA",$D8*(1+0.01)*G8,$D8*G8)</f>
        <v>0</v>
      </c>
      <c r="I8" s="40">
        <v>2</v>
      </c>
      <c r="J8" s="41">
        <f>IF($E$12="JA",$D8*(1+0.02)*I8,$D8*I8)</f>
        <v>0</v>
      </c>
      <c r="K8" s="40">
        <v>2</v>
      </c>
      <c r="L8" s="41">
        <f>IF($E$12="JA",$D8*(1+0.03)*K8,$D8*K8)</f>
        <v>0</v>
      </c>
      <c r="M8" s="40">
        <v>2</v>
      </c>
      <c r="N8" s="41">
        <f>IF($E$12="JA",$D8*(1+0.04)*M8,$D8*M8)</f>
        <v>0</v>
      </c>
      <c r="O8" s="75">
        <f t="shared" si="0"/>
        <v>0</v>
      </c>
      <c r="P8" s="76">
        <v>2</v>
      </c>
      <c r="Q8" s="23">
        <f t="shared" si="1"/>
        <v>0</v>
      </c>
      <c r="R8" s="75">
        <f t="shared" si="2"/>
        <v>0</v>
      </c>
      <c r="S8" s="76">
        <v>2</v>
      </c>
      <c r="T8" s="23">
        <f t="shared" si="3"/>
        <v>0</v>
      </c>
      <c r="U8" s="75">
        <f t="shared" si="4"/>
        <v>0</v>
      </c>
      <c r="V8" s="76">
        <v>2</v>
      </c>
      <c r="W8" s="23">
        <f>IF($E$12="JA",$U8*(1+0.06)*V8,$U8*V8)</f>
        <v>0</v>
      </c>
      <c r="X8" s="75">
        <f t="shared" si="6"/>
        <v>0</v>
      </c>
      <c r="Y8" s="76">
        <v>2</v>
      </c>
      <c r="Z8" s="23">
        <f>IF($E$12="JA",$D8*(1+0.08)*Y8,$D8*Y8)</f>
        <v>0</v>
      </c>
      <c r="AA8" s="75">
        <f t="shared" si="7"/>
        <v>0</v>
      </c>
      <c r="AB8" s="76">
        <v>2</v>
      </c>
      <c r="AC8" s="23">
        <f t="shared" si="8"/>
        <v>0</v>
      </c>
    </row>
    <row r="9" spans="1:30" ht="15" thickBot="1" x14ac:dyDescent="0.25">
      <c r="C9" s="33"/>
      <c r="F9" s="27"/>
      <c r="H9" s="27"/>
      <c r="J9" s="27"/>
      <c r="L9" s="27"/>
      <c r="N9" s="27"/>
      <c r="O9" s="27"/>
      <c r="Q9" s="27"/>
      <c r="R9" s="27"/>
      <c r="T9" s="27"/>
      <c r="U9" s="27"/>
      <c r="W9" s="27"/>
      <c r="X9" s="27"/>
      <c r="Z9" s="27"/>
      <c r="AA9" s="27"/>
      <c r="AC9" s="27"/>
    </row>
    <row r="10" spans="1:30" ht="16.5" thickBot="1" x14ac:dyDescent="0.25">
      <c r="C10" s="28" t="s">
        <v>32</v>
      </c>
      <c r="D10" s="29">
        <f>SUM(D6:D8)</f>
        <v>0</v>
      </c>
      <c r="E10" s="30"/>
      <c r="F10" s="29">
        <f>SUM(F6:F8)</f>
        <v>0</v>
      </c>
      <c r="G10" s="30"/>
      <c r="H10" s="29">
        <f>SUM(H6:H8)</f>
        <v>0</v>
      </c>
      <c r="I10" s="30"/>
      <c r="J10" s="29">
        <f>SUM(J6:J8)</f>
        <v>0</v>
      </c>
      <c r="K10" s="30"/>
      <c r="L10" s="29">
        <f>SUM(L6:L8)</f>
        <v>0</v>
      </c>
      <c r="M10" s="30"/>
      <c r="N10" s="29">
        <f>SUM(N6:N8)</f>
        <v>0</v>
      </c>
      <c r="O10" s="74"/>
      <c r="P10" s="30"/>
      <c r="Q10" s="29">
        <f>SUM(Q6:Q8)</f>
        <v>0</v>
      </c>
      <c r="R10" s="74"/>
      <c r="S10" s="30"/>
      <c r="T10" s="29">
        <f>SUM(T6:T8)</f>
        <v>0</v>
      </c>
      <c r="U10" s="74"/>
      <c r="V10" s="30"/>
      <c r="W10" s="29">
        <f>SUM(W6:W8)</f>
        <v>0</v>
      </c>
      <c r="X10" s="74"/>
      <c r="Y10" s="30"/>
      <c r="Z10" s="29">
        <f>SUM(Z6:Z8)</f>
        <v>0</v>
      </c>
      <c r="AA10" s="74"/>
      <c r="AB10" s="30"/>
      <c r="AC10" s="29">
        <f>SUM(AC6:AC8)</f>
        <v>0</v>
      </c>
    </row>
    <row r="11" spans="1:30" ht="24" customHeight="1" thickBot="1" x14ac:dyDescent="0.25">
      <c r="I11" s="28"/>
    </row>
    <row r="12" spans="1:30" ht="16.5" thickBot="1" x14ac:dyDescent="0.25">
      <c r="C12" s="95"/>
      <c r="D12" s="95"/>
      <c r="E12" s="96"/>
      <c r="F12" s="96"/>
      <c r="T12" s="28" t="s">
        <v>38</v>
      </c>
      <c r="U12" s="28"/>
      <c r="W12" s="92">
        <f>SUM(F10:AC10)</f>
        <v>0</v>
      </c>
      <c r="X12" s="93"/>
      <c r="Y12" s="93"/>
      <c r="Z12" s="94"/>
      <c r="AA12" s="80"/>
      <c r="AB12" s="32" t="s">
        <v>34</v>
      </c>
    </row>
    <row r="13" spans="1:30" x14ac:dyDescent="0.2">
      <c r="E13" s="34"/>
      <c r="F13" s="35"/>
      <c r="G13" s="35"/>
      <c r="H13" s="35"/>
      <c r="I13" s="35"/>
      <c r="J13" s="35"/>
      <c r="K13" s="35"/>
      <c r="L13" s="35"/>
    </row>
    <row r="14" spans="1:30" x14ac:dyDescent="0.2">
      <c r="AD14" s="27"/>
    </row>
  </sheetData>
  <sheetProtection algorithmName="SHA-512" hashValue="j/KCoIn0GCyKdTN/IMTkhXS0WRvzO8ImrXuQupfbkm/1tRGpWn55YyeKzHODY7kYnafUFuqA/sWIX+4X+Df95A==" saltValue="tKbdGmCPYQcwjoZWKKDVWQ==" spinCount="100000" sheet="1" objects="1" scenarios="1" selectLockedCells="1"/>
  <mergeCells count="13">
    <mergeCell ref="X4:Z4"/>
    <mergeCell ref="AA4:AC4"/>
    <mergeCell ref="C12:D12"/>
    <mergeCell ref="E12:F12"/>
    <mergeCell ref="W12:Z12"/>
    <mergeCell ref="E4:F4"/>
    <mergeCell ref="G4:H4"/>
    <mergeCell ref="I4:J4"/>
    <mergeCell ref="K4:L4"/>
    <mergeCell ref="M4:N4"/>
    <mergeCell ref="O4:Q4"/>
    <mergeCell ref="R4:T4"/>
    <mergeCell ref="U4:W4"/>
  </mergeCells>
  <pageMargins left="0.7" right="0.7" top="0.78740157499999996" bottom="0.78740157499999996" header="0.3" footer="0.3"/>
  <pageSetup paperSize="9" scale="5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C104"/>
  <sheetViews>
    <sheetView view="pageBreakPreview" zoomScaleNormal="100" zoomScaleSheetLayoutView="100" workbookViewId="0">
      <selection activeCell="D7" sqref="D7"/>
    </sheetView>
  </sheetViews>
  <sheetFormatPr baseColWidth="10" defaultRowHeight="14.25" x14ac:dyDescent="0.2"/>
  <cols>
    <col min="1" max="1" width="2.25" customWidth="1"/>
    <col min="2" max="2" width="5" customWidth="1"/>
    <col min="3" max="3" width="17.625" customWidth="1"/>
    <col min="4" max="4" width="7.875" customWidth="1"/>
    <col min="5" max="5" width="2.75" customWidth="1"/>
    <col min="6" max="6" width="7.125" customWidth="1"/>
    <col min="7" max="7" width="2.75" customWidth="1"/>
    <col min="8" max="8" width="8.375" bestFit="1" customWidth="1"/>
    <col min="9" max="9" width="2.75" customWidth="1"/>
    <col min="10" max="10" width="8.375" bestFit="1" customWidth="1"/>
    <col min="11" max="11" width="2.75" customWidth="1"/>
    <col min="12" max="12" width="8.375" bestFit="1" customWidth="1"/>
    <col min="13" max="13" width="2.75" customWidth="1"/>
    <col min="14" max="14" width="7.75" bestFit="1" customWidth="1"/>
    <col min="15" max="15" width="7.75" customWidth="1"/>
    <col min="16" max="16" width="2.75" customWidth="1"/>
    <col min="17" max="17" width="8.375" bestFit="1" customWidth="1"/>
    <col min="18" max="18" width="8.375" customWidth="1"/>
    <col min="19" max="19" width="2.75" customWidth="1"/>
    <col min="20" max="20" width="7.75" bestFit="1" customWidth="1"/>
    <col min="21" max="21" width="7.75" customWidth="1"/>
    <col min="22" max="22" width="2.75" customWidth="1"/>
    <col min="23" max="24" width="7.125" customWidth="1"/>
    <col min="25" max="25" width="2.75" customWidth="1"/>
    <col min="26" max="27" width="7.125" customWidth="1"/>
    <col min="28" max="28" width="2.75" customWidth="1"/>
    <col min="29" max="29" width="7.125" customWidth="1"/>
  </cols>
  <sheetData>
    <row r="2" spans="1:29" ht="15" customHeight="1" x14ac:dyDescent="0.2">
      <c r="B2" s="36" t="s">
        <v>43</v>
      </c>
      <c r="AC2" s="37" t="s">
        <v>47</v>
      </c>
    </row>
    <row r="3" spans="1:29" ht="15" customHeight="1" thickBot="1" x14ac:dyDescent="0.25">
      <c r="C3" s="38"/>
      <c r="AB3" s="37"/>
    </row>
    <row r="4" spans="1:29" ht="15" customHeight="1" thickBot="1" x14ac:dyDescent="0.25">
      <c r="E4" s="89">
        <v>2026</v>
      </c>
      <c r="F4" s="91"/>
      <c r="G4" s="89">
        <v>2027</v>
      </c>
      <c r="H4" s="91"/>
      <c r="I4" s="89">
        <v>2028</v>
      </c>
      <c r="J4" s="91"/>
      <c r="K4" s="89">
        <v>2029</v>
      </c>
      <c r="L4" s="91"/>
      <c r="M4" s="89">
        <v>2030</v>
      </c>
      <c r="N4" s="91"/>
      <c r="O4" s="89">
        <v>2031</v>
      </c>
      <c r="P4" s="90"/>
      <c r="Q4" s="91"/>
      <c r="R4" s="89">
        <v>2032</v>
      </c>
      <c r="S4" s="90"/>
      <c r="T4" s="91"/>
      <c r="U4" s="89">
        <v>2033</v>
      </c>
      <c r="V4" s="90"/>
      <c r="W4" s="91"/>
      <c r="X4" s="89">
        <v>2034</v>
      </c>
      <c r="Y4" s="90"/>
      <c r="Z4" s="91"/>
      <c r="AA4" s="89">
        <v>2035</v>
      </c>
      <c r="AB4" s="90"/>
      <c r="AC4" s="91"/>
    </row>
    <row r="5" spans="1:29" ht="26.25" thickBot="1" x14ac:dyDescent="0.25">
      <c r="A5" s="15"/>
      <c r="B5" s="17" t="s">
        <v>7</v>
      </c>
      <c r="C5" s="17" t="s">
        <v>8</v>
      </c>
      <c r="D5" s="17" t="s">
        <v>9</v>
      </c>
      <c r="E5" s="18" t="s">
        <v>10</v>
      </c>
      <c r="F5" s="19" t="s">
        <v>11</v>
      </c>
      <c r="G5" s="18" t="s">
        <v>10</v>
      </c>
      <c r="H5" s="19" t="s">
        <v>11</v>
      </c>
      <c r="I5" s="18" t="s">
        <v>10</v>
      </c>
      <c r="J5" s="19" t="s">
        <v>11</v>
      </c>
      <c r="K5" s="18" t="s">
        <v>10</v>
      </c>
      <c r="L5" s="19" t="s">
        <v>11</v>
      </c>
      <c r="M5" s="18" t="s">
        <v>10</v>
      </c>
      <c r="N5" s="19" t="s">
        <v>11</v>
      </c>
      <c r="O5" s="77" t="s">
        <v>9</v>
      </c>
      <c r="P5" s="78" t="s">
        <v>10</v>
      </c>
      <c r="Q5" s="79" t="s">
        <v>11</v>
      </c>
      <c r="R5" s="77" t="s">
        <v>9</v>
      </c>
      <c r="S5" s="78" t="s">
        <v>10</v>
      </c>
      <c r="T5" s="79" t="s">
        <v>11</v>
      </c>
      <c r="U5" s="77" t="s">
        <v>9</v>
      </c>
      <c r="V5" s="78" t="s">
        <v>10</v>
      </c>
      <c r="W5" s="79" t="s">
        <v>11</v>
      </c>
      <c r="X5" s="77" t="s">
        <v>9</v>
      </c>
      <c r="Y5" s="78" t="s">
        <v>10</v>
      </c>
      <c r="Z5" s="79" t="s">
        <v>11</v>
      </c>
      <c r="AA5" s="77" t="s">
        <v>9</v>
      </c>
      <c r="AB5" s="78" t="s">
        <v>10</v>
      </c>
      <c r="AC5" s="79" t="s">
        <v>11</v>
      </c>
    </row>
    <row r="6" spans="1:29" ht="97.5" customHeight="1" thickBot="1" x14ac:dyDescent="0.25">
      <c r="B6" s="20" t="s">
        <v>12</v>
      </c>
      <c r="C6" s="44" t="s">
        <v>45</v>
      </c>
      <c r="D6" s="39">
        <v>0</v>
      </c>
      <c r="E6" s="40">
        <v>1</v>
      </c>
      <c r="F6" s="41">
        <f>IF($F$11="JA",$D6*(1+0)*E6,$D6*E6)</f>
        <v>0</v>
      </c>
      <c r="G6" s="40">
        <v>1</v>
      </c>
      <c r="H6" s="41">
        <f>IF($F$11="JA",$D6*(1+0.01)*G6,$D6*G6)</f>
        <v>0</v>
      </c>
      <c r="I6" s="40">
        <v>1</v>
      </c>
      <c r="J6" s="41">
        <f>IF($F$11="JA",$D6*(1+0.02)*I6,$D6*I6)</f>
        <v>0</v>
      </c>
      <c r="K6" s="40">
        <v>1</v>
      </c>
      <c r="L6" s="41">
        <f>IF($F$11="JA",$D6*(1+0.03)*K6,$D6*K6)</f>
        <v>0</v>
      </c>
      <c r="M6" s="40">
        <v>1</v>
      </c>
      <c r="N6" s="41">
        <f>IF($F$11="JA",$D6*(1+0.04)*M6,$D6*M6)</f>
        <v>0</v>
      </c>
      <c r="O6" s="75">
        <f>D6*1.03</f>
        <v>0</v>
      </c>
      <c r="P6" s="76">
        <v>1</v>
      </c>
      <c r="Q6" s="23">
        <f>IF($F$11="JA",$O6*(1+0.05)*P6,$O6*P6)</f>
        <v>0</v>
      </c>
      <c r="R6" s="75">
        <f>O6*1.03</f>
        <v>0</v>
      </c>
      <c r="S6" s="76">
        <v>1</v>
      </c>
      <c r="T6" s="23">
        <f>IF($F$11="JA",$R6*(1+0.06)*S6,$R6*S6)</f>
        <v>0</v>
      </c>
      <c r="U6" s="75">
        <f>R6*1.03</f>
        <v>0</v>
      </c>
      <c r="V6" s="76">
        <v>1</v>
      </c>
      <c r="W6" s="23">
        <f>IF($F$11="JA",$U6*(1+0.06)*V6,$U6*V6)</f>
        <v>0</v>
      </c>
      <c r="X6" s="75">
        <f>U6*1.03</f>
        <v>0</v>
      </c>
      <c r="Y6" s="76">
        <v>1</v>
      </c>
      <c r="Z6" s="23">
        <f>IF($F$11="JA",$X6*(1+0.06)*Y6,$X6*Y6)</f>
        <v>0</v>
      </c>
      <c r="AA6" s="75">
        <f>X6*1.03</f>
        <v>0</v>
      </c>
      <c r="AB6" s="76">
        <v>1</v>
      </c>
      <c r="AC6" s="23">
        <f>IF($F$11="JA",$AA6*(1+0.06)*AB6,$AA6*AB6)</f>
        <v>0</v>
      </c>
    </row>
    <row r="7" spans="1:29" ht="45" customHeight="1" thickBot="1" x14ac:dyDescent="0.25">
      <c r="B7" s="24" t="s">
        <v>14</v>
      </c>
      <c r="C7" s="45" t="s">
        <v>46</v>
      </c>
      <c r="D7" s="42">
        <v>0</v>
      </c>
      <c r="E7" s="40">
        <v>1</v>
      </c>
      <c r="F7" s="41">
        <f>IF($F$11="JA",$D7*(1+0)*E7,$D7*E7)</f>
        <v>0</v>
      </c>
      <c r="G7" s="40">
        <v>1</v>
      </c>
      <c r="H7" s="41">
        <f>IF($F$11="JA",$D7*(1+0.01)*G7,$D7*G7)</f>
        <v>0</v>
      </c>
      <c r="I7" s="40">
        <v>1</v>
      </c>
      <c r="J7" s="41">
        <f>IF($F$11="JA",$D7*(1+0.02)*I7,$D7*I7)</f>
        <v>0</v>
      </c>
      <c r="K7" s="40">
        <v>1</v>
      </c>
      <c r="L7" s="41">
        <f>IF($F$11="JA",$D7*(1+0.03)*K7,$D7*K7)</f>
        <v>0</v>
      </c>
      <c r="M7" s="40">
        <v>1</v>
      </c>
      <c r="N7" s="41">
        <f>IF($F$11="JA",$D7*(1+0.04)*M7,$D7*M7)</f>
        <v>0</v>
      </c>
      <c r="O7" s="75">
        <f>D7*1.03</f>
        <v>0</v>
      </c>
      <c r="P7" s="76">
        <v>1</v>
      </c>
      <c r="Q7" s="23">
        <f>IF($F$11="JA",$O7*(1+0.05)*P7,$O7*P7)</f>
        <v>0</v>
      </c>
      <c r="R7" s="75">
        <f>O7*1.03</f>
        <v>0</v>
      </c>
      <c r="S7" s="76">
        <v>1</v>
      </c>
      <c r="T7" s="23">
        <f>IF($F$11="JA",$R7*(1+0.06)*S7,$R7*S7)</f>
        <v>0</v>
      </c>
      <c r="U7" s="75">
        <f>R7*1.03</f>
        <v>0</v>
      </c>
      <c r="V7" s="76">
        <v>1</v>
      </c>
      <c r="W7" s="23">
        <f>IF($F$11="JA",$U7*(1+0.06)*V7,$U7*V7)</f>
        <v>0</v>
      </c>
      <c r="X7" s="75">
        <f>U7*1.03</f>
        <v>0</v>
      </c>
      <c r="Y7" s="76">
        <v>1</v>
      </c>
      <c r="Z7" s="23">
        <f>IF($F$11="JA",$X7*(1+0.06)*Y7,$X7*Y7)</f>
        <v>0</v>
      </c>
      <c r="AA7" s="75">
        <f>X7*1.03</f>
        <v>0</v>
      </c>
      <c r="AB7" s="76">
        <v>1</v>
      </c>
      <c r="AC7" s="23">
        <f>IF($F$11="JA",$AA7*(1+0.06)*AB7,$AA7*AB7)</f>
        <v>0</v>
      </c>
    </row>
    <row r="8" spans="1:29" ht="15" customHeight="1" thickBot="1" x14ac:dyDescent="0.25">
      <c r="F8" s="27"/>
      <c r="H8" s="27"/>
      <c r="J8" s="27"/>
      <c r="L8" s="27"/>
      <c r="N8" s="27"/>
      <c r="O8" s="27"/>
      <c r="Q8" s="27"/>
      <c r="R8" s="27"/>
      <c r="T8" s="27"/>
      <c r="U8" s="27"/>
      <c r="W8" s="27"/>
      <c r="X8" s="27"/>
      <c r="Z8" s="27"/>
      <c r="AA8" s="27"/>
      <c r="AC8" s="27"/>
    </row>
    <row r="9" spans="1:29" ht="15" customHeight="1" thickBot="1" x14ac:dyDescent="0.25">
      <c r="C9" s="28" t="s">
        <v>32</v>
      </c>
      <c r="D9" s="29">
        <f>SUM(D6:D7)</f>
        <v>0</v>
      </c>
      <c r="E9" s="30"/>
      <c r="F9" s="29">
        <f>SUM(F6:F7)</f>
        <v>0</v>
      </c>
      <c r="G9" s="30"/>
      <c r="H9" s="29">
        <f>SUM(H6:H7)</f>
        <v>0</v>
      </c>
      <c r="I9" s="30"/>
      <c r="J9" s="29">
        <f>SUM(J6:J7)</f>
        <v>0</v>
      </c>
      <c r="K9" s="30"/>
      <c r="L9" s="29">
        <f>SUM(L6:L7)</f>
        <v>0</v>
      </c>
      <c r="M9" s="30"/>
      <c r="N9" s="29">
        <f>SUM(N6:N7)</f>
        <v>0</v>
      </c>
      <c r="O9" s="74"/>
      <c r="P9" s="30"/>
      <c r="Q9" s="29">
        <f>SUM(Q6:Q7)</f>
        <v>0</v>
      </c>
      <c r="R9" s="74"/>
      <c r="S9" s="30"/>
      <c r="T9" s="29">
        <f>SUM(T6:T7)</f>
        <v>0</v>
      </c>
      <c r="U9" s="74"/>
      <c r="V9" s="30"/>
      <c r="W9" s="29">
        <f>SUM(W6:W7)</f>
        <v>0</v>
      </c>
      <c r="X9" s="74"/>
      <c r="Y9" s="30"/>
      <c r="Z9" s="29">
        <f>SUM(Z6:Z7)</f>
        <v>0</v>
      </c>
      <c r="AA9" s="74"/>
      <c r="AB9" s="30"/>
      <c r="AC9" s="29">
        <f>SUM(AC6:AC7)</f>
        <v>0</v>
      </c>
    </row>
    <row r="10" spans="1:29" ht="15" customHeight="1" thickBot="1" x14ac:dyDescent="0.25">
      <c r="I10" s="28"/>
    </row>
    <row r="11" spans="1:29" ht="15" customHeight="1" thickBot="1" x14ac:dyDescent="0.25">
      <c r="D11" s="16"/>
      <c r="F11" s="31"/>
      <c r="T11" s="28" t="s">
        <v>38</v>
      </c>
      <c r="U11" s="28"/>
      <c r="W11" s="92">
        <f>SUM(F9:AC9)</f>
        <v>0</v>
      </c>
      <c r="X11" s="93"/>
      <c r="Y11" s="93"/>
      <c r="Z11" s="94"/>
      <c r="AA11" s="80"/>
      <c r="AB11" s="32" t="s">
        <v>34</v>
      </c>
    </row>
    <row r="12" spans="1:29" x14ac:dyDescent="0.2">
      <c r="E12" s="34"/>
      <c r="F12" s="35"/>
      <c r="G12" s="35"/>
      <c r="H12" s="35"/>
      <c r="I12" s="35"/>
      <c r="J12" s="35"/>
      <c r="K12" s="35"/>
      <c r="L12" s="35"/>
    </row>
    <row r="14" spans="1:29" x14ac:dyDescent="0.2">
      <c r="B14" s="14"/>
      <c r="C14" s="14"/>
    </row>
    <row r="15" spans="1:29" x14ac:dyDescent="0.2">
      <c r="B15" s="14"/>
    </row>
    <row r="16" spans="1:29" x14ac:dyDescent="0.2">
      <c r="B16" s="14"/>
    </row>
    <row r="17" spans="2:3" x14ac:dyDescent="0.2">
      <c r="B17" s="14"/>
      <c r="C17" s="14"/>
    </row>
    <row r="18" spans="2:3" x14ac:dyDescent="0.2">
      <c r="B18" s="14"/>
      <c r="C18" s="14"/>
    </row>
    <row r="19" spans="2:3" x14ac:dyDescent="0.2">
      <c r="B19" s="14"/>
    </row>
    <row r="33" spans="2:3" x14ac:dyDescent="0.2">
      <c r="B33" s="14"/>
    </row>
    <row r="34" spans="2:3" x14ac:dyDescent="0.2">
      <c r="B34" s="14"/>
      <c r="C34" s="14"/>
    </row>
    <row r="35" spans="2:3" x14ac:dyDescent="0.2">
      <c r="B35" s="14"/>
      <c r="C35" s="14"/>
    </row>
    <row r="36" spans="2:3" x14ac:dyDescent="0.2">
      <c r="B36" s="14"/>
    </row>
    <row r="37" spans="2:3" x14ac:dyDescent="0.2">
      <c r="B37" s="14"/>
    </row>
    <row r="38" spans="2:3" x14ac:dyDescent="0.2">
      <c r="B38" s="14"/>
    </row>
    <row r="39" spans="2:3" x14ac:dyDescent="0.2">
      <c r="B39" s="14"/>
    </row>
    <row r="40" spans="2:3" x14ac:dyDescent="0.2">
      <c r="B40" s="14"/>
    </row>
    <row r="41" spans="2:3" x14ac:dyDescent="0.2">
      <c r="B41" s="14"/>
    </row>
    <row r="42" spans="2:3" x14ac:dyDescent="0.2">
      <c r="C42" s="14"/>
    </row>
    <row r="43" spans="2:3" x14ac:dyDescent="0.2">
      <c r="B43" s="14"/>
    </row>
    <row r="44" spans="2:3" x14ac:dyDescent="0.2">
      <c r="B44" s="14"/>
    </row>
    <row r="45" spans="2:3" x14ac:dyDescent="0.2">
      <c r="B45" s="14"/>
    </row>
    <row r="46" spans="2:3" x14ac:dyDescent="0.2">
      <c r="B46" s="14"/>
    </row>
    <row r="47" spans="2:3" x14ac:dyDescent="0.2">
      <c r="B47" s="14"/>
    </row>
    <row r="48" spans="2:3" x14ac:dyDescent="0.2">
      <c r="B48" s="14"/>
    </row>
    <row r="49" spans="2:2" x14ac:dyDescent="0.2">
      <c r="B49" s="14"/>
    </row>
    <row r="50" spans="2:2" x14ac:dyDescent="0.2">
      <c r="B50" s="14"/>
    </row>
    <row r="51" spans="2:2" x14ac:dyDescent="0.2">
      <c r="B51" s="14"/>
    </row>
    <row r="52" spans="2:2" x14ac:dyDescent="0.2">
      <c r="B52" s="14"/>
    </row>
    <row r="53" spans="2:2" x14ac:dyDescent="0.2">
      <c r="B53" s="14"/>
    </row>
    <row r="54" spans="2:2" x14ac:dyDescent="0.2">
      <c r="B54" s="14"/>
    </row>
    <row r="55" spans="2:2" x14ac:dyDescent="0.2">
      <c r="B55" s="14"/>
    </row>
    <row r="56" spans="2:2" x14ac:dyDescent="0.2">
      <c r="B56" s="14"/>
    </row>
    <row r="57" spans="2:2" x14ac:dyDescent="0.2">
      <c r="B57" s="14"/>
    </row>
    <row r="58" spans="2:2" x14ac:dyDescent="0.2">
      <c r="B58" s="14"/>
    </row>
    <row r="59" spans="2:2" x14ac:dyDescent="0.2">
      <c r="B59" s="14"/>
    </row>
    <row r="60" spans="2:2" x14ac:dyDescent="0.2">
      <c r="B60" s="14"/>
    </row>
    <row r="61" spans="2:2" x14ac:dyDescent="0.2">
      <c r="B61" s="14"/>
    </row>
    <row r="62" spans="2:2" x14ac:dyDescent="0.2">
      <c r="B62" s="14"/>
    </row>
    <row r="63" spans="2:2" x14ac:dyDescent="0.2">
      <c r="B63" s="14"/>
    </row>
    <row r="64" spans="2:2" x14ac:dyDescent="0.2">
      <c r="B64" s="14"/>
    </row>
    <row r="65" spans="2:2" x14ac:dyDescent="0.2">
      <c r="B65" s="14"/>
    </row>
    <row r="66" spans="2:2" x14ac:dyDescent="0.2">
      <c r="B66" s="14"/>
    </row>
    <row r="67" spans="2:2" x14ac:dyDescent="0.2">
      <c r="B67" s="14"/>
    </row>
    <row r="68" spans="2:2" x14ac:dyDescent="0.2">
      <c r="B68" s="14"/>
    </row>
    <row r="69" spans="2:2" x14ac:dyDescent="0.2">
      <c r="B69" s="14"/>
    </row>
    <row r="70" spans="2:2" x14ac:dyDescent="0.2">
      <c r="B70" s="14"/>
    </row>
    <row r="71" spans="2:2" x14ac:dyDescent="0.2">
      <c r="B71" s="14"/>
    </row>
    <row r="72" spans="2:2" x14ac:dyDescent="0.2">
      <c r="B72" s="14"/>
    </row>
    <row r="73" spans="2:2" x14ac:dyDescent="0.2">
      <c r="B73" s="14"/>
    </row>
    <row r="74" spans="2:2" x14ac:dyDescent="0.2">
      <c r="B74" s="14"/>
    </row>
    <row r="75" spans="2:2" x14ac:dyDescent="0.2">
      <c r="B75" s="14"/>
    </row>
    <row r="76" spans="2:2" x14ac:dyDescent="0.2">
      <c r="B76" s="14"/>
    </row>
    <row r="77" spans="2:2" x14ac:dyDescent="0.2">
      <c r="B77" s="14"/>
    </row>
    <row r="78" spans="2:2" x14ac:dyDescent="0.2">
      <c r="B78" s="14"/>
    </row>
    <row r="79" spans="2:2" x14ac:dyDescent="0.2">
      <c r="B79" s="14"/>
    </row>
    <row r="80" spans="2:2" x14ac:dyDescent="0.2">
      <c r="B80" s="14"/>
    </row>
    <row r="81" spans="2:2" x14ac:dyDescent="0.2">
      <c r="B81" s="14"/>
    </row>
    <row r="82" spans="2:2" x14ac:dyDescent="0.2">
      <c r="B82" s="14"/>
    </row>
    <row r="83" spans="2:2" x14ac:dyDescent="0.2">
      <c r="B83" s="14"/>
    </row>
    <row r="84" spans="2:2" x14ac:dyDescent="0.2">
      <c r="B84" s="14"/>
    </row>
    <row r="85" spans="2:2" x14ac:dyDescent="0.2">
      <c r="B85" s="14"/>
    </row>
    <row r="86" spans="2:2" x14ac:dyDescent="0.2">
      <c r="B86" s="14"/>
    </row>
    <row r="87" spans="2:2" x14ac:dyDescent="0.2">
      <c r="B87" s="14"/>
    </row>
    <row r="88" spans="2:2" x14ac:dyDescent="0.2">
      <c r="B88" s="14"/>
    </row>
    <row r="89" spans="2:2" x14ac:dyDescent="0.2">
      <c r="B89" s="14"/>
    </row>
    <row r="90" spans="2:2" x14ac:dyDescent="0.2">
      <c r="B90" s="14"/>
    </row>
    <row r="91" spans="2:2" x14ac:dyDescent="0.2">
      <c r="B91" s="14"/>
    </row>
    <row r="92" spans="2:2" x14ac:dyDescent="0.2">
      <c r="B92" s="14"/>
    </row>
    <row r="93" spans="2:2" x14ac:dyDescent="0.2">
      <c r="B93" s="14"/>
    </row>
    <row r="94" spans="2:2" x14ac:dyDescent="0.2">
      <c r="B94" s="14"/>
    </row>
    <row r="95" spans="2:2" x14ac:dyDescent="0.2">
      <c r="B95" s="14"/>
    </row>
    <row r="96" spans="2:2" x14ac:dyDescent="0.2">
      <c r="B96" s="14"/>
    </row>
    <row r="97" spans="2:2" x14ac:dyDescent="0.2">
      <c r="B97" s="14"/>
    </row>
    <row r="98" spans="2:2" x14ac:dyDescent="0.2">
      <c r="B98" s="14"/>
    </row>
    <row r="99" spans="2:2" x14ac:dyDescent="0.2">
      <c r="B99" s="14"/>
    </row>
    <row r="100" spans="2:2" x14ac:dyDescent="0.2">
      <c r="B100" s="14"/>
    </row>
    <row r="101" spans="2:2" x14ac:dyDescent="0.2">
      <c r="B101" s="14"/>
    </row>
    <row r="102" spans="2:2" x14ac:dyDescent="0.2">
      <c r="B102" s="14"/>
    </row>
    <row r="103" spans="2:2" x14ac:dyDescent="0.2">
      <c r="B103" s="14"/>
    </row>
    <row r="104" spans="2:2" x14ac:dyDescent="0.2">
      <c r="B104" s="14"/>
    </row>
  </sheetData>
  <sheetProtection algorithmName="SHA-512" hashValue="/pQKoAoK3ds3DJJOYHSrd7AKjD5XXBzZMSq42zcq7BQ5WaSPQMvgYeL+aDyTGxaIteWYGphCOt5yhqd7iBPZHg==" saltValue="oLiyqjNUxNdBLLpmDnTtlg==" spinCount="100000" sheet="1" objects="1" scenarios="1" selectLockedCells="1"/>
  <mergeCells count="11">
    <mergeCell ref="AA4:AC4"/>
    <mergeCell ref="O4:Q4"/>
    <mergeCell ref="W11:Z11"/>
    <mergeCell ref="R4:T4"/>
    <mergeCell ref="U4:W4"/>
    <mergeCell ref="X4:Z4"/>
    <mergeCell ref="E4:F4"/>
    <mergeCell ref="G4:H4"/>
    <mergeCell ref="I4:J4"/>
    <mergeCell ref="K4:L4"/>
    <mergeCell ref="M4:N4"/>
  </mergeCells>
  <pageMargins left="0.7" right="0.7" top="0.78740157499999996" bottom="0.78740157499999996" header="0.3" footer="0.3"/>
  <pageSetup paperSize="9" scale="5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C13"/>
  <sheetViews>
    <sheetView view="pageBreakPreview" zoomScale="85" zoomScaleNormal="100" zoomScaleSheetLayoutView="85" workbookViewId="0">
      <selection activeCell="D6" sqref="D6"/>
    </sheetView>
  </sheetViews>
  <sheetFormatPr baseColWidth="10" defaultRowHeight="14.25" x14ac:dyDescent="0.2"/>
  <cols>
    <col min="3" max="3" width="22.375" customWidth="1"/>
  </cols>
  <sheetData>
    <row r="1" spans="1:29" ht="18" x14ac:dyDescent="0.2">
      <c r="B1" s="36" t="s">
        <v>70</v>
      </c>
      <c r="AC1" s="37" t="s">
        <v>44</v>
      </c>
    </row>
    <row r="2" spans="1:29" ht="18.75" thickBot="1" x14ac:dyDescent="0.25">
      <c r="C2" s="38"/>
      <c r="AB2" s="37"/>
    </row>
    <row r="3" spans="1:29" ht="15" thickBot="1" x14ac:dyDescent="0.25">
      <c r="E3" s="89">
        <v>2026</v>
      </c>
      <c r="F3" s="91"/>
      <c r="G3" s="89">
        <v>2027</v>
      </c>
      <c r="H3" s="91"/>
      <c r="I3" s="89">
        <v>2028</v>
      </c>
      <c r="J3" s="91"/>
      <c r="K3" s="89">
        <v>2029</v>
      </c>
      <c r="L3" s="91"/>
      <c r="M3" s="89">
        <v>2030</v>
      </c>
      <c r="N3" s="91"/>
      <c r="O3" s="89">
        <v>2031</v>
      </c>
      <c r="P3" s="90"/>
      <c r="Q3" s="91"/>
      <c r="R3" s="89">
        <v>2032</v>
      </c>
      <c r="S3" s="90"/>
      <c r="T3" s="91"/>
      <c r="U3" s="89">
        <v>2033</v>
      </c>
      <c r="V3" s="90"/>
      <c r="W3" s="91"/>
      <c r="X3" s="89">
        <v>2034</v>
      </c>
      <c r="Y3" s="90"/>
      <c r="Z3" s="91"/>
      <c r="AA3" s="89">
        <v>2035</v>
      </c>
      <c r="AB3" s="90"/>
      <c r="AC3" s="91"/>
    </row>
    <row r="4" spans="1:29" ht="26.25" thickBot="1" x14ac:dyDescent="0.25">
      <c r="A4" s="15"/>
      <c r="B4" s="17" t="s">
        <v>7</v>
      </c>
      <c r="C4" s="17" t="s">
        <v>8</v>
      </c>
      <c r="D4" s="17" t="s">
        <v>9</v>
      </c>
      <c r="E4" s="18" t="s">
        <v>10</v>
      </c>
      <c r="F4" s="19" t="s">
        <v>11</v>
      </c>
      <c r="G4" s="18" t="s">
        <v>10</v>
      </c>
      <c r="H4" s="19" t="s">
        <v>11</v>
      </c>
      <c r="I4" s="18" t="s">
        <v>10</v>
      </c>
      <c r="J4" s="19" t="s">
        <v>11</v>
      </c>
      <c r="K4" s="18" t="s">
        <v>10</v>
      </c>
      <c r="L4" s="19" t="s">
        <v>11</v>
      </c>
      <c r="M4" s="18" t="s">
        <v>10</v>
      </c>
      <c r="N4" s="19" t="s">
        <v>11</v>
      </c>
      <c r="O4" s="77" t="s">
        <v>9</v>
      </c>
      <c r="P4" s="78" t="s">
        <v>10</v>
      </c>
      <c r="Q4" s="79" t="s">
        <v>11</v>
      </c>
      <c r="R4" s="77" t="s">
        <v>9</v>
      </c>
      <c r="S4" s="78" t="s">
        <v>10</v>
      </c>
      <c r="T4" s="79" t="s">
        <v>11</v>
      </c>
      <c r="U4" s="77" t="s">
        <v>9</v>
      </c>
      <c r="V4" s="78" t="s">
        <v>10</v>
      </c>
      <c r="W4" s="79" t="s">
        <v>11</v>
      </c>
      <c r="X4" s="77" t="s">
        <v>9</v>
      </c>
      <c r="Y4" s="78" t="s">
        <v>10</v>
      </c>
      <c r="Z4" s="79" t="s">
        <v>11</v>
      </c>
      <c r="AA4" s="77" t="s">
        <v>9</v>
      </c>
      <c r="AB4" s="78" t="s">
        <v>10</v>
      </c>
      <c r="AC4" s="79" t="s">
        <v>11</v>
      </c>
    </row>
    <row r="5" spans="1:29" ht="171.75" customHeight="1" thickBot="1" x14ac:dyDescent="0.25">
      <c r="B5" s="20" t="s">
        <v>12</v>
      </c>
      <c r="C5" s="71" t="s">
        <v>72</v>
      </c>
      <c r="D5" s="39">
        <v>0</v>
      </c>
      <c r="E5" s="40">
        <v>1</v>
      </c>
      <c r="F5" s="41">
        <f>IF($E$14="JA",$D5*(1+0)*E5,$D5*E5)</f>
        <v>0</v>
      </c>
      <c r="G5" s="40">
        <v>0</v>
      </c>
      <c r="H5" s="41">
        <f>IF($E$14="JA",$D5*(1+0.01)*G5,$D5*G5)</f>
        <v>0</v>
      </c>
      <c r="I5" s="40">
        <v>0</v>
      </c>
      <c r="J5" s="41">
        <f>IF($E$14="JA",$D5*(1+0.02)*I5,$D5*I5)</f>
        <v>0</v>
      </c>
      <c r="K5" s="40">
        <v>1</v>
      </c>
      <c r="L5" s="41">
        <f>IF($E$14="JA",$D5*(1+0.03)*K5,$D5*K5)</f>
        <v>0</v>
      </c>
      <c r="M5" s="40">
        <v>0</v>
      </c>
      <c r="N5" s="41">
        <f>IF($E$14="JA",$D5*(1+0.04)*M5,$D5*M5)</f>
        <v>0</v>
      </c>
      <c r="O5" s="75">
        <f>D5*1.03</f>
        <v>0</v>
      </c>
      <c r="P5" s="76">
        <v>0</v>
      </c>
      <c r="Q5" s="23">
        <f>IF($E$14="JA",$O5*(1+0.05)*P5,$O5*P5)</f>
        <v>0</v>
      </c>
      <c r="R5" s="75">
        <f>O5*1.03</f>
        <v>0</v>
      </c>
      <c r="S5" s="76">
        <v>1</v>
      </c>
      <c r="T5" s="23">
        <f>IF($E$14="JA",$R5*(1+0.06)*S5,$R5*S5)</f>
        <v>0</v>
      </c>
      <c r="U5" s="75">
        <f>R5*1.03</f>
        <v>0</v>
      </c>
      <c r="V5" s="76">
        <v>0</v>
      </c>
      <c r="W5" s="23">
        <f>IF($E$14="JA",$U5*(1+0.06)*V5,$U5*V5)</f>
        <v>0</v>
      </c>
      <c r="X5" s="75">
        <f>U5*1.03</f>
        <v>0</v>
      </c>
      <c r="Y5" s="76">
        <v>0</v>
      </c>
      <c r="Z5" s="23">
        <f>IF($E$14="JA",$X5*(1+0.06)*Y5,$X5*Y5)</f>
        <v>0</v>
      </c>
      <c r="AA5" s="75">
        <f>X5*1.03</f>
        <v>0</v>
      </c>
      <c r="AB5" s="76">
        <v>1</v>
      </c>
      <c r="AC5" s="23">
        <f>IF($E$14="JA",$AA5*(1+0.06)*AB5,$AA5*AB5)</f>
        <v>0</v>
      </c>
    </row>
    <row r="6" spans="1:29" ht="170.25" customHeight="1" thickBot="1" x14ac:dyDescent="0.25">
      <c r="B6" s="24" t="s">
        <v>14</v>
      </c>
      <c r="C6" s="71" t="s">
        <v>73</v>
      </c>
      <c r="D6" s="39">
        <v>0</v>
      </c>
      <c r="E6" s="40">
        <v>1</v>
      </c>
      <c r="F6" s="41">
        <f>IF($E$14="JA",$D6*(1+0)*E6,$D6*E6)</f>
        <v>0</v>
      </c>
      <c r="G6" s="40">
        <v>0</v>
      </c>
      <c r="H6" s="41">
        <f>IF($E$14="JA",$D6*(1+0.01)*G6,$D6*G6)</f>
        <v>0</v>
      </c>
      <c r="I6" s="40">
        <v>0</v>
      </c>
      <c r="J6" s="41">
        <f>IF($E$14="JA",$D6*(1+0.02)*I6,$D6*I6)</f>
        <v>0</v>
      </c>
      <c r="K6" s="40">
        <v>1</v>
      </c>
      <c r="L6" s="41">
        <f>IF($E$14="JA",$D6*(1+0.03)*K6,$D6*K6)</f>
        <v>0</v>
      </c>
      <c r="M6" s="40">
        <v>0</v>
      </c>
      <c r="N6" s="41">
        <f>IF($E$14="JA",$D6*(1+0.04)*M6,$D6*M6)</f>
        <v>0</v>
      </c>
      <c r="O6" s="75">
        <f t="shared" ref="O6:O9" si="0">D6*1.03</f>
        <v>0</v>
      </c>
      <c r="P6" s="76">
        <v>0</v>
      </c>
      <c r="Q6" s="23">
        <f t="shared" ref="Q6:Q9" si="1">IF($E$14="JA",$O6*(1+0.05)*P6,$O6*P6)</f>
        <v>0</v>
      </c>
      <c r="R6" s="75">
        <f t="shared" ref="R6:R9" si="2">O6*1.03</f>
        <v>0</v>
      </c>
      <c r="S6" s="76">
        <v>1</v>
      </c>
      <c r="T6" s="23">
        <f t="shared" ref="T6:T9" si="3">IF($E$14="JA",$R6*(1+0.06)*S6,$R6*S6)</f>
        <v>0</v>
      </c>
      <c r="U6" s="75">
        <f t="shared" ref="U6:U9" si="4">R6*1.03</f>
        <v>0</v>
      </c>
      <c r="V6" s="76">
        <v>0</v>
      </c>
      <c r="W6" s="23">
        <f t="shared" ref="W6:W9" si="5">IF($E$14="JA",$U6*(1+0.06)*V6,$U6*V6)</f>
        <v>0</v>
      </c>
      <c r="X6" s="75">
        <f t="shared" ref="X6:X9" si="6">U6*1.03</f>
        <v>0</v>
      </c>
      <c r="Y6" s="76">
        <v>0</v>
      </c>
      <c r="Z6" s="23">
        <f t="shared" ref="Z6:Z9" si="7">IF($E$14="JA",$X6*(1+0.06)*Y6,$X6*Y6)</f>
        <v>0</v>
      </c>
      <c r="AA6" s="75">
        <f t="shared" ref="AA6:AA9" si="8">X6*1.03</f>
        <v>0</v>
      </c>
      <c r="AB6" s="76">
        <v>1</v>
      </c>
      <c r="AC6" s="23">
        <f t="shared" ref="AC6:AC9" si="9">IF($E$14="JA",$AA6*(1+0.06)*AB6,$AA6*AB6)</f>
        <v>0</v>
      </c>
    </row>
    <row r="7" spans="1:29" ht="171" customHeight="1" thickBot="1" x14ac:dyDescent="0.25">
      <c r="B7" s="20" t="s">
        <v>16</v>
      </c>
      <c r="C7" s="71" t="s">
        <v>74</v>
      </c>
      <c r="D7" s="39">
        <v>0</v>
      </c>
      <c r="E7" s="40">
        <v>1</v>
      </c>
      <c r="F7" s="41">
        <f>IF($E$14="JA",$D7*(1+0.01)*E7,$D7*E7)</f>
        <v>0</v>
      </c>
      <c r="G7" s="40">
        <v>0</v>
      </c>
      <c r="H7" s="41">
        <f>IF($E$14="JA",$D7*(1+0.01)*G7,$D7*G7)</f>
        <v>0</v>
      </c>
      <c r="I7" s="40">
        <v>0</v>
      </c>
      <c r="J7" s="41">
        <f>IF($E$14="JA",$D7*(1+0.02)*I7,$D7*I7)</f>
        <v>0</v>
      </c>
      <c r="K7" s="40">
        <v>1</v>
      </c>
      <c r="L7" s="41">
        <f>IF($E$14="JA",$D7*(1+0.03)*K7,$D7*K7)</f>
        <v>0</v>
      </c>
      <c r="M7" s="40">
        <v>0</v>
      </c>
      <c r="N7" s="41">
        <f>IF($E$14="JA",$D7*(1+0.04)*M7,$D7*M7)</f>
        <v>0</v>
      </c>
      <c r="O7" s="75">
        <f t="shared" si="0"/>
        <v>0</v>
      </c>
      <c r="P7" s="76">
        <v>0</v>
      </c>
      <c r="Q7" s="23">
        <f t="shared" si="1"/>
        <v>0</v>
      </c>
      <c r="R7" s="75">
        <f t="shared" si="2"/>
        <v>0</v>
      </c>
      <c r="S7" s="76">
        <v>1</v>
      </c>
      <c r="T7" s="23">
        <f t="shared" si="3"/>
        <v>0</v>
      </c>
      <c r="U7" s="75">
        <f t="shared" si="4"/>
        <v>0</v>
      </c>
      <c r="V7" s="76">
        <v>0</v>
      </c>
      <c r="W7" s="23">
        <f t="shared" si="5"/>
        <v>0</v>
      </c>
      <c r="X7" s="75">
        <f t="shared" si="6"/>
        <v>0</v>
      </c>
      <c r="Y7" s="76">
        <v>0</v>
      </c>
      <c r="Z7" s="23">
        <f t="shared" si="7"/>
        <v>0</v>
      </c>
      <c r="AA7" s="75">
        <f t="shared" si="8"/>
        <v>0</v>
      </c>
      <c r="AB7" s="76">
        <v>1</v>
      </c>
      <c r="AC7" s="23">
        <f t="shared" si="9"/>
        <v>0</v>
      </c>
    </row>
    <row r="8" spans="1:29" ht="165.75" customHeight="1" thickBot="1" x14ac:dyDescent="0.25">
      <c r="B8" s="24" t="s">
        <v>18</v>
      </c>
      <c r="C8" s="71" t="s">
        <v>75</v>
      </c>
      <c r="D8" s="42">
        <v>0</v>
      </c>
      <c r="E8" s="40">
        <v>1</v>
      </c>
      <c r="F8" s="41">
        <f>IF($E$14="JA",$D8*(1+0)*E8,$D8*E8)</f>
        <v>0</v>
      </c>
      <c r="G8" s="40">
        <v>0</v>
      </c>
      <c r="H8" s="41">
        <f>IF($E$14="JA",$D8*(1+0.01)*G8,$D8*G8)</f>
        <v>0</v>
      </c>
      <c r="I8" s="40">
        <v>0</v>
      </c>
      <c r="J8" s="41">
        <f>IF($E$14="JA",$D8*(1+0.02)*I8,$D8*I8)</f>
        <v>0</v>
      </c>
      <c r="K8" s="40">
        <v>1</v>
      </c>
      <c r="L8" s="41">
        <f>IF($E$14="JA",$D8*(1+0.03)*K8,$D8*K8)</f>
        <v>0</v>
      </c>
      <c r="M8" s="40">
        <v>0</v>
      </c>
      <c r="N8" s="41">
        <f>IF($E$14="JA",$D8*(1+0.04)*M8,$D8*M8)</f>
        <v>0</v>
      </c>
      <c r="O8" s="75">
        <f t="shared" si="0"/>
        <v>0</v>
      </c>
      <c r="P8" s="76">
        <v>0</v>
      </c>
      <c r="Q8" s="23">
        <f t="shared" si="1"/>
        <v>0</v>
      </c>
      <c r="R8" s="75">
        <f t="shared" si="2"/>
        <v>0</v>
      </c>
      <c r="S8" s="76">
        <v>1</v>
      </c>
      <c r="T8" s="23">
        <f t="shared" si="3"/>
        <v>0</v>
      </c>
      <c r="U8" s="75">
        <f t="shared" si="4"/>
        <v>0</v>
      </c>
      <c r="V8" s="76">
        <v>0</v>
      </c>
      <c r="W8" s="23">
        <f t="shared" si="5"/>
        <v>0</v>
      </c>
      <c r="X8" s="75">
        <f t="shared" si="6"/>
        <v>0</v>
      </c>
      <c r="Y8" s="76">
        <v>0</v>
      </c>
      <c r="Z8" s="23">
        <f t="shared" si="7"/>
        <v>0</v>
      </c>
      <c r="AA8" s="75">
        <f t="shared" si="8"/>
        <v>0</v>
      </c>
      <c r="AB8" s="76">
        <v>1</v>
      </c>
      <c r="AC8" s="23">
        <f t="shared" si="9"/>
        <v>0</v>
      </c>
    </row>
    <row r="9" spans="1:29" ht="173.25" customHeight="1" thickBot="1" x14ac:dyDescent="0.25">
      <c r="B9" s="24" t="s">
        <v>20</v>
      </c>
      <c r="C9" s="70" t="s">
        <v>76</v>
      </c>
      <c r="D9" s="42">
        <v>0</v>
      </c>
      <c r="E9" s="40">
        <v>1</v>
      </c>
      <c r="F9" s="41">
        <f>IF($E$14="JA",$D9*(1+0)*E9,$D9*E9)</f>
        <v>0</v>
      </c>
      <c r="G9" s="40">
        <v>0</v>
      </c>
      <c r="H9" s="41">
        <f>IF($E$14="JA",$D9*(1+0.01)*G9,$D9*G9)</f>
        <v>0</v>
      </c>
      <c r="I9" s="40">
        <v>0</v>
      </c>
      <c r="J9" s="41">
        <f>IF($E$14="JA",$D9*(1+0.02)*I9,$D9*I9)</f>
        <v>0</v>
      </c>
      <c r="K9" s="40">
        <v>1</v>
      </c>
      <c r="L9" s="41">
        <f>IF($E$14="JA",$D9*(1+0.03)*K9,$D9*K9)</f>
        <v>0</v>
      </c>
      <c r="M9" s="40">
        <v>0</v>
      </c>
      <c r="N9" s="41">
        <f>IF($E$14="JA",$D9*(1+0.04)*M9,$D9*M9)</f>
        <v>0</v>
      </c>
      <c r="O9" s="75">
        <f t="shared" si="0"/>
        <v>0</v>
      </c>
      <c r="P9" s="76">
        <v>0</v>
      </c>
      <c r="Q9" s="23">
        <f t="shared" si="1"/>
        <v>0</v>
      </c>
      <c r="R9" s="75">
        <f t="shared" si="2"/>
        <v>0</v>
      </c>
      <c r="S9" s="76">
        <v>1</v>
      </c>
      <c r="T9" s="23">
        <f t="shared" si="3"/>
        <v>0</v>
      </c>
      <c r="U9" s="75">
        <f t="shared" si="4"/>
        <v>0</v>
      </c>
      <c r="V9" s="76">
        <v>0</v>
      </c>
      <c r="W9" s="23">
        <f t="shared" si="5"/>
        <v>0</v>
      </c>
      <c r="X9" s="75">
        <f t="shared" si="6"/>
        <v>0</v>
      </c>
      <c r="Y9" s="76">
        <v>0</v>
      </c>
      <c r="Z9" s="23">
        <f t="shared" si="7"/>
        <v>0</v>
      </c>
      <c r="AA9" s="75">
        <f t="shared" si="8"/>
        <v>0</v>
      </c>
      <c r="AB9" s="76">
        <v>1</v>
      </c>
      <c r="AC9" s="23">
        <f t="shared" si="9"/>
        <v>0</v>
      </c>
    </row>
    <row r="10" spans="1:29" ht="15" thickBot="1" x14ac:dyDescent="0.25">
      <c r="C10" s="33"/>
      <c r="F10" s="27"/>
      <c r="H10" s="27"/>
      <c r="J10" s="27"/>
      <c r="L10" s="27"/>
      <c r="N10" s="27"/>
      <c r="O10" s="27"/>
      <c r="Q10" s="27"/>
      <c r="R10" s="27"/>
      <c r="T10" s="27"/>
      <c r="U10" s="27"/>
      <c r="W10" s="27"/>
      <c r="X10" s="27"/>
      <c r="Z10" s="27"/>
      <c r="AA10" s="27"/>
      <c r="AC10" s="27"/>
    </row>
    <row r="11" spans="1:29" ht="16.5" thickBot="1" x14ac:dyDescent="0.25">
      <c r="C11" s="28" t="s">
        <v>32</v>
      </c>
      <c r="D11" s="29">
        <f>SUM(D5:D9)</f>
        <v>0</v>
      </c>
      <c r="E11" s="30"/>
      <c r="F11" s="29">
        <f>SUM(F5:F9)</f>
        <v>0</v>
      </c>
      <c r="G11" s="30"/>
      <c r="H11" s="29">
        <f>SUM(H5:H9)</f>
        <v>0</v>
      </c>
      <c r="I11" s="30"/>
      <c r="J11" s="29">
        <f>SUM(J5:J9)</f>
        <v>0</v>
      </c>
      <c r="K11" s="30"/>
      <c r="L11" s="29">
        <f>SUM(L5:L9)</f>
        <v>0</v>
      </c>
      <c r="M11" s="30"/>
      <c r="N11" s="29">
        <f>SUM(N5:N9)</f>
        <v>0</v>
      </c>
      <c r="O11" s="74"/>
      <c r="P11" s="30"/>
      <c r="Q11" s="29">
        <f>SUM(Q5:Q9)</f>
        <v>0</v>
      </c>
      <c r="R11" s="74"/>
      <c r="S11" s="30"/>
      <c r="T11" s="29">
        <f>SUM(T5:T9)</f>
        <v>0</v>
      </c>
      <c r="U11" s="74"/>
      <c r="V11" s="30"/>
      <c r="W11" s="29">
        <f>SUM(W5:W9)</f>
        <v>0</v>
      </c>
      <c r="X11" s="74"/>
      <c r="Y11" s="30"/>
      <c r="Z11" s="29">
        <f>SUM(Z5:Z9)</f>
        <v>0</v>
      </c>
      <c r="AA11" s="74"/>
      <c r="AB11" s="30"/>
      <c r="AC11" s="29">
        <f>SUM(AC5:AC9)</f>
        <v>0</v>
      </c>
    </row>
    <row r="12" spans="1:29" ht="16.5" thickBot="1" x14ac:dyDescent="0.25">
      <c r="I12" s="28"/>
    </row>
    <row r="13" spans="1:29" ht="16.5" thickBot="1" x14ac:dyDescent="0.25">
      <c r="C13" s="95"/>
      <c r="D13" s="95"/>
      <c r="E13" s="96"/>
      <c r="F13" s="96"/>
      <c r="T13" s="28" t="s">
        <v>38</v>
      </c>
      <c r="U13" s="28"/>
      <c r="W13" s="92">
        <f>SUM(F11:AC11)</f>
        <v>0</v>
      </c>
      <c r="X13" s="93"/>
      <c r="Y13" s="93"/>
      <c r="Z13" s="94"/>
      <c r="AA13" s="80"/>
    </row>
  </sheetData>
  <sheetProtection algorithmName="SHA-512" hashValue="ZHGLoTimnCZDW8UuI7Ibn04n5ZWpsEbsqP7oc+pq9MXXnL6k9E3UGF9IH1xe3yXOWiA423nth9vJ6pWMPXTrxA==" saltValue="VoJZ7tB3ICAHgJL8HMo0sQ==" spinCount="100000" sheet="1" objects="1" scenarios="1" selectLockedCells="1"/>
  <mergeCells count="13">
    <mergeCell ref="X3:Z3"/>
    <mergeCell ref="AA3:AC3"/>
    <mergeCell ref="C13:D13"/>
    <mergeCell ref="E13:F13"/>
    <mergeCell ref="W13:Z13"/>
    <mergeCell ref="E3:F3"/>
    <mergeCell ref="G3:H3"/>
    <mergeCell ref="I3:J3"/>
    <mergeCell ref="K3:L3"/>
    <mergeCell ref="M3:N3"/>
    <mergeCell ref="O3:Q3"/>
    <mergeCell ref="R3:T3"/>
    <mergeCell ref="U3:W3"/>
  </mergeCells>
  <pageMargins left="0.7" right="0.7" top="0.78740157499999996" bottom="0.78740157499999996" header="0.3" footer="0.3"/>
  <pageSetup paperSize="9" scale="3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W24"/>
  <sheetViews>
    <sheetView tabSelected="1" view="pageBreakPreview" zoomScaleNormal="100" zoomScaleSheetLayoutView="100" workbookViewId="0">
      <selection activeCell="G20" sqref="G20"/>
    </sheetView>
  </sheetViews>
  <sheetFormatPr baseColWidth="10" defaultRowHeight="14.25" x14ac:dyDescent="0.2"/>
  <cols>
    <col min="1" max="1" width="2.25" customWidth="1"/>
    <col min="2" max="2" width="28.125" customWidth="1"/>
    <col min="3" max="13" width="8.875" customWidth="1"/>
    <col min="14" max="14" width="2.625" customWidth="1"/>
    <col min="15" max="15" width="8.375" bestFit="1" customWidth="1"/>
    <col min="16" max="16" width="2.5" bestFit="1" customWidth="1"/>
    <col min="17" max="17" width="7.75" bestFit="1" customWidth="1"/>
    <col min="18" max="18" width="2.625" customWidth="1"/>
    <col min="19" max="19" width="7.125" customWidth="1"/>
    <col min="20" max="20" width="2.625" customWidth="1"/>
    <col min="21" max="21" width="7.125" customWidth="1"/>
    <col min="22" max="22" width="2.625" customWidth="1"/>
    <col min="23" max="23" width="7.125" customWidth="1"/>
  </cols>
  <sheetData>
    <row r="2" spans="2:23" ht="18" x14ac:dyDescent="0.2">
      <c r="B2" s="36" t="s">
        <v>48</v>
      </c>
      <c r="M2" s="46" t="s">
        <v>44</v>
      </c>
    </row>
    <row r="3" spans="2:23" ht="18.75" thickBot="1" x14ac:dyDescent="0.25">
      <c r="B3" s="38"/>
      <c r="M3" s="46"/>
    </row>
    <row r="4" spans="2:23" ht="18.75" thickBot="1" x14ac:dyDescent="0.25">
      <c r="B4" s="38"/>
      <c r="C4" s="38"/>
      <c r="D4" s="97" t="s">
        <v>49</v>
      </c>
      <c r="E4" s="98"/>
      <c r="F4" s="98"/>
      <c r="G4" s="98"/>
      <c r="H4" s="98"/>
      <c r="I4" s="98"/>
      <c r="J4" s="98"/>
      <c r="K4" s="98"/>
      <c r="L4" s="98"/>
      <c r="M4" s="99"/>
      <c r="N4" s="47"/>
      <c r="O4" s="48"/>
      <c r="P4" s="48"/>
      <c r="Q4" s="48"/>
      <c r="R4" s="48"/>
      <c r="S4" s="48"/>
      <c r="T4" s="48"/>
      <c r="U4" s="48"/>
      <c r="V4" s="48"/>
      <c r="W4" s="48"/>
    </row>
    <row r="5" spans="2:23" ht="15" thickBot="1" x14ac:dyDescent="0.25">
      <c r="B5" s="17" t="s">
        <v>50</v>
      </c>
      <c r="C5" s="49" t="s">
        <v>9</v>
      </c>
      <c r="D5" s="50">
        <v>2026</v>
      </c>
      <c r="E5" s="50">
        <v>2027</v>
      </c>
      <c r="F5" s="50">
        <v>2028</v>
      </c>
      <c r="G5" s="50">
        <v>2029</v>
      </c>
      <c r="H5" s="50">
        <v>2030</v>
      </c>
      <c r="I5" s="50">
        <v>2031</v>
      </c>
      <c r="J5" s="50">
        <v>2032</v>
      </c>
      <c r="K5" s="50">
        <v>2033</v>
      </c>
      <c r="L5" s="50">
        <v>2034</v>
      </c>
      <c r="M5" s="50">
        <v>2035</v>
      </c>
    </row>
    <row r="6" spans="2:23" x14ac:dyDescent="0.2">
      <c r="B6" s="51" t="s">
        <v>51</v>
      </c>
      <c r="C6" s="52">
        <f>'LV Leibis'!D18</f>
        <v>0</v>
      </c>
      <c r="D6" s="52">
        <f>'LV Leibis'!F18</f>
        <v>0</v>
      </c>
      <c r="E6" s="52">
        <f>'LV Leibis'!H18</f>
        <v>0</v>
      </c>
      <c r="F6" s="52">
        <f>'LV Leibis'!J18</f>
        <v>0</v>
      </c>
      <c r="G6" s="52">
        <f>'LV Leibis'!L18</f>
        <v>0</v>
      </c>
      <c r="H6" s="52">
        <f>'LV Leibis'!N18</f>
        <v>0</v>
      </c>
      <c r="I6" s="52">
        <f>'LV Leibis'!Q18</f>
        <v>0</v>
      </c>
      <c r="J6" s="52">
        <f>'LV Leibis'!T18</f>
        <v>0</v>
      </c>
      <c r="K6" s="52">
        <f>'LV Leibis'!W18</f>
        <v>0</v>
      </c>
      <c r="L6" s="52">
        <f>'LV Leibis'!Z18</f>
        <v>0</v>
      </c>
      <c r="M6" s="53">
        <f>'LV Leibis'!AC18</f>
        <v>0</v>
      </c>
      <c r="Q6" s="54">
        <f>SUM(D6:M6)</f>
        <v>0</v>
      </c>
    </row>
    <row r="7" spans="2:23" x14ac:dyDescent="0.2">
      <c r="B7" s="55" t="s">
        <v>52</v>
      </c>
      <c r="C7" s="56">
        <f>'LV Deesbach'!D11</f>
        <v>0</v>
      </c>
      <c r="D7" s="56">
        <f>'LV Deesbach'!F11</f>
        <v>0</v>
      </c>
      <c r="E7" s="57">
        <f>'LV Deesbach'!H11</f>
        <v>0</v>
      </c>
      <c r="F7" s="56">
        <f>'LV Deesbach'!J11</f>
        <v>0</v>
      </c>
      <c r="G7" s="56">
        <f>'LV Deesbach'!L11</f>
        <v>0</v>
      </c>
      <c r="H7" s="56">
        <f>'LV Deesbach'!N11</f>
        <v>0</v>
      </c>
      <c r="I7" s="56">
        <f>'LV Deesbach'!Q11</f>
        <v>0</v>
      </c>
      <c r="J7" s="56">
        <f>'LV Deesbach'!T11</f>
        <v>0</v>
      </c>
      <c r="K7" s="56">
        <f>'LV Deesbach'!W11</f>
        <v>0</v>
      </c>
      <c r="L7" s="56">
        <f>'LV Deesbach'!Z11</f>
        <v>0</v>
      </c>
      <c r="M7" s="56">
        <f>'LV Deesbach'!AC11</f>
        <v>0</v>
      </c>
      <c r="Q7" s="54">
        <f>SUM(D7:M7)</f>
        <v>0</v>
      </c>
    </row>
    <row r="8" spans="2:23" x14ac:dyDescent="0.2">
      <c r="B8" s="55" t="s">
        <v>53</v>
      </c>
      <c r="C8" s="56">
        <f>'LV Engerda'!D10</f>
        <v>0</v>
      </c>
      <c r="D8" s="56">
        <f>'LV Engerda'!F10</f>
        <v>0</v>
      </c>
      <c r="E8" s="56">
        <f>'LV Engerda'!H10</f>
        <v>0</v>
      </c>
      <c r="F8" s="56">
        <f>'LV Engerda'!J10</f>
        <v>0</v>
      </c>
      <c r="G8" s="57">
        <f>'LV Engerda'!L10</f>
        <v>0</v>
      </c>
      <c r="H8" s="56">
        <f>'LV Engerda'!N10</f>
        <v>0</v>
      </c>
      <c r="I8" s="56">
        <f>'LV Engerda'!Q10</f>
        <v>0</v>
      </c>
      <c r="J8" s="56">
        <f>'LV Engerda'!T10</f>
        <v>0</v>
      </c>
      <c r="K8" s="56">
        <f>'LV Engerda'!W10</f>
        <v>0</v>
      </c>
      <c r="L8" s="56">
        <f>'LV Engerda'!Z10</f>
        <v>0</v>
      </c>
      <c r="M8" s="56">
        <f>'LV Engerda'!AC10</f>
        <v>0</v>
      </c>
      <c r="Q8" s="54">
        <f>SUM(D8:M8)</f>
        <v>0</v>
      </c>
    </row>
    <row r="9" spans="2:23" x14ac:dyDescent="0.2">
      <c r="B9" s="72" t="s">
        <v>54</v>
      </c>
      <c r="C9" s="73">
        <f>'LV Watzdorf'!D9</f>
        <v>0</v>
      </c>
      <c r="D9" s="73">
        <f>'LV Watzdorf'!F9</f>
        <v>0</v>
      </c>
      <c r="E9" s="73">
        <f>'LV Watzdorf'!H9</f>
        <v>0</v>
      </c>
      <c r="F9" s="73">
        <f>'LV Watzdorf'!J9</f>
        <v>0</v>
      </c>
      <c r="G9" s="73">
        <f>'LV Watzdorf'!L9</f>
        <v>0</v>
      </c>
      <c r="H9" s="73">
        <f>'LV Watzdorf'!N9</f>
        <v>0</v>
      </c>
      <c r="I9" s="73">
        <f>'LV Watzdorf'!Q9</f>
        <v>0</v>
      </c>
      <c r="J9" s="73">
        <f>'LV Watzdorf'!T9</f>
        <v>0</v>
      </c>
      <c r="K9" s="73">
        <f>'LV Watzdorf'!W9</f>
        <v>0</v>
      </c>
      <c r="L9" s="73">
        <f>'LV Watzdorf'!Z9</f>
        <v>0</v>
      </c>
      <c r="M9" s="73">
        <f>'LV Watzdorf'!AC9</f>
        <v>0</v>
      </c>
      <c r="Q9" s="54">
        <f>SUM(D9:M9)</f>
        <v>0</v>
      </c>
    </row>
    <row r="10" spans="2:23" ht="15" thickBot="1" x14ac:dyDescent="0.25">
      <c r="B10" s="58" t="s">
        <v>71</v>
      </c>
      <c r="C10" s="59">
        <f>'Prüfung Invarlatten'!D11</f>
        <v>0</v>
      </c>
      <c r="D10" s="59">
        <f>'Prüfung Invarlatten'!F11</f>
        <v>0</v>
      </c>
      <c r="E10" s="59">
        <f>'Prüfung Invarlatten'!H11</f>
        <v>0</v>
      </c>
      <c r="F10" s="59">
        <f>'Prüfung Invarlatten'!J11</f>
        <v>0</v>
      </c>
      <c r="G10" s="59">
        <f>'Prüfung Invarlatten'!L11</f>
        <v>0</v>
      </c>
      <c r="H10" s="59">
        <f>'Prüfung Invarlatten'!N11</f>
        <v>0</v>
      </c>
      <c r="I10" s="59">
        <f>'Prüfung Invarlatten'!Q11</f>
        <v>0</v>
      </c>
      <c r="J10" s="59">
        <f>'Prüfung Invarlatten'!T11</f>
        <v>0</v>
      </c>
      <c r="K10" s="59">
        <f>'Prüfung Invarlatten'!W11</f>
        <v>0</v>
      </c>
      <c r="L10" s="59">
        <f>'Prüfung Invarlatten'!Z11</f>
        <v>0</v>
      </c>
      <c r="M10" s="59">
        <f>'Prüfung Invarlatten'!AC11</f>
        <v>0</v>
      </c>
      <c r="Q10" s="54">
        <f>SUM(D10:M10)</f>
        <v>0</v>
      </c>
    </row>
    <row r="11" spans="2:23" ht="16.5" customHeight="1" thickBot="1" x14ac:dyDescent="0.25"/>
    <row r="12" spans="2:23" ht="15" thickBot="1" x14ac:dyDescent="0.25">
      <c r="B12" s="46" t="s">
        <v>55</v>
      </c>
      <c r="C12" s="60">
        <f t="shared" ref="C12:M12" si="0">SUM(C6:C10)</f>
        <v>0</v>
      </c>
      <c r="D12" s="60">
        <f t="shared" si="0"/>
        <v>0</v>
      </c>
      <c r="E12" s="60">
        <f t="shared" si="0"/>
        <v>0</v>
      </c>
      <c r="F12" s="60">
        <f t="shared" si="0"/>
        <v>0</v>
      </c>
      <c r="G12" s="60">
        <f t="shared" si="0"/>
        <v>0</v>
      </c>
      <c r="H12" s="60">
        <f t="shared" si="0"/>
        <v>0</v>
      </c>
      <c r="I12" s="60">
        <f t="shared" si="0"/>
        <v>0</v>
      </c>
      <c r="J12" s="60">
        <f t="shared" si="0"/>
        <v>0</v>
      </c>
      <c r="K12" s="60">
        <f t="shared" si="0"/>
        <v>0</v>
      </c>
      <c r="L12" s="60">
        <f t="shared" si="0"/>
        <v>0</v>
      </c>
      <c r="M12" s="60">
        <f t="shared" si="0"/>
        <v>0</v>
      </c>
    </row>
    <row r="13" spans="2:23" ht="15" thickBot="1" x14ac:dyDescent="0.25"/>
    <row r="14" spans="2:23" ht="15" thickBot="1" x14ac:dyDescent="0.25">
      <c r="J14" s="61" t="s">
        <v>56</v>
      </c>
      <c r="K14" s="100">
        <f>SUM(D12:M12)</f>
        <v>0</v>
      </c>
      <c r="L14" s="101"/>
      <c r="M14" s="54"/>
    </row>
    <row r="15" spans="2:23" ht="15" thickBot="1" x14ac:dyDescent="0.25">
      <c r="J15" s="61" t="s">
        <v>57</v>
      </c>
      <c r="K15" s="102">
        <f>K14*0.19</f>
        <v>0</v>
      </c>
      <c r="L15" s="103"/>
    </row>
    <row r="16" spans="2:23" ht="15" thickBot="1" x14ac:dyDescent="0.25">
      <c r="J16" s="61" t="s">
        <v>58</v>
      </c>
      <c r="K16" s="100">
        <f>K14+K15</f>
        <v>0</v>
      </c>
      <c r="L16" s="101"/>
      <c r="M16" s="54"/>
    </row>
    <row r="18" spans="5:13" ht="15" thickBot="1" x14ac:dyDescent="0.25"/>
    <row r="19" spans="5:13" ht="15" thickBot="1" x14ac:dyDescent="0.25">
      <c r="E19" s="32" t="s">
        <v>59</v>
      </c>
      <c r="I19" s="50">
        <v>2031</v>
      </c>
      <c r="J19" s="50">
        <v>2032</v>
      </c>
      <c r="K19" s="50">
        <v>2033</v>
      </c>
      <c r="L19" s="50">
        <v>2034</v>
      </c>
      <c r="M19" s="50">
        <v>2035</v>
      </c>
    </row>
    <row r="20" spans="5:13" x14ac:dyDescent="0.2">
      <c r="F20" s="62" t="s">
        <v>60</v>
      </c>
      <c r="G20" s="63">
        <v>0</v>
      </c>
      <c r="H20" s="64" t="s">
        <v>61</v>
      </c>
      <c r="I20" s="52">
        <f>G20*1.03</f>
        <v>0</v>
      </c>
      <c r="J20" s="52">
        <f>I20*1.03</f>
        <v>0</v>
      </c>
      <c r="K20" s="52">
        <f t="shared" ref="K20:M20" si="1">J20*1.03</f>
        <v>0</v>
      </c>
      <c r="L20" s="52">
        <f t="shared" si="1"/>
        <v>0</v>
      </c>
      <c r="M20" s="52">
        <f t="shared" si="1"/>
        <v>0</v>
      </c>
    </row>
    <row r="21" spans="5:13" x14ac:dyDescent="0.2">
      <c r="F21" s="62" t="s">
        <v>62</v>
      </c>
      <c r="G21" s="65">
        <v>0</v>
      </c>
      <c r="H21" s="15" t="s">
        <v>61</v>
      </c>
      <c r="I21" s="56">
        <f t="shared" ref="I21:I23" si="2">G21*1.03</f>
        <v>0</v>
      </c>
      <c r="J21" s="56">
        <f t="shared" ref="J21:M21" si="3">I21*1.03</f>
        <v>0</v>
      </c>
      <c r="K21" s="56">
        <f t="shared" si="3"/>
        <v>0</v>
      </c>
      <c r="L21" s="56">
        <f t="shared" si="3"/>
        <v>0</v>
      </c>
      <c r="M21" s="56">
        <f t="shared" si="3"/>
        <v>0</v>
      </c>
    </row>
    <row r="22" spans="5:13" x14ac:dyDescent="0.2">
      <c r="F22" s="62" t="s">
        <v>63</v>
      </c>
      <c r="G22" s="65">
        <v>0</v>
      </c>
      <c r="H22" s="15" t="s">
        <v>61</v>
      </c>
      <c r="I22" s="56">
        <f t="shared" si="2"/>
        <v>0</v>
      </c>
      <c r="J22" s="56">
        <f t="shared" ref="J22:M22" si="4">I22*1.03</f>
        <v>0</v>
      </c>
      <c r="K22" s="56">
        <f t="shared" si="4"/>
        <v>0</v>
      </c>
      <c r="L22" s="56">
        <f t="shared" si="4"/>
        <v>0</v>
      </c>
      <c r="M22" s="56">
        <f t="shared" si="4"/>
        <v>0</v>
      </c>
    </row>
    <row r="23" spans="5:13" ht="15" thickBot="1" x14ac:dyDescent="0.25">
      <c r="F23" s="62" t="s">
        <v>64</v>
      </c>
      <c r="G23" s="66">
        <v>0</v>
      </c>
      <c r="H23" s="67" t="s">
        <v>61</v>
      </c>
      <c r="I23" s="73">
        <f t="shared" si="2"/>
        <v>0</v>
      </c>
      <c r="J23" s="73">
        <f t="shared" ref="J23:M23" si="5">I23*1.03</f>
        <v>0</v>
      </c>
      <c r="K23" s="73">
        <f t="shared" si="5"/>
        <v>0</v>
      </c>
      <c r="L23" s="73">
        <f t="shared" si="5"/>
        <v>0</v>
      </c>
      <c r="M23" s="73">
        <f t="shared" si="5"/>
        <v>0</v>
      </c>
    </row>
    <row r="24" spans="5:13" x14ac:dyDescent="0.2">
      <c r="E24" s="61"/>
      <c r="I24" s="86"/>
    </row>
  </sheetData>
  <sheetProtection algorithmName="SHA-512" hashValue="vIRx00tK7PgG00zN62BFW4cywuRP0S4b71G1wrBdWZTcjrGa6dDQY4EqbGpfUvpB9J+Vwa3tQl5YIViMcDA0RA==" saltValue="RPxX7E29RKhmN3A6le8Khw==" spinCount="100000" sheet="1" objects="1" scenarios="1" selectLockedCells="1"/>
  <mergeCells count="4">
    <mergeCell ref="D4:M4"/>
    <mergeCell ref="K14:L14"/>
    <mergeCell ref="K15:L15"/>
    <mergeCell ref="K16:L16"/>
  </mergeCells>
  <pageMargins left="0.7" right="0.7" top="0.78740157499999996" bottom="0.78740157499999996" header="0.3" footer="0.3"/>
  <pageSetup paperSize="9" scale="62" orientation="portrait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Deckblatt</vt:lpstr>
      <vt:lpstr>LV Leibis</vt:lpstr>
      <vt:lpstr>LV Deesbach</vt:lpstr>
      <vt:lpstr>LV Engerda</vt:lpstr>
      <vt:lpstr>LV Watzdorf</vt:lpstr>
      <vt:lpstr>Prüfung Invarlatten</vt:lpstr>
      <vt:lpstr>Zusammenstellung</vt:lpstr>
      <vt:lpstr>Deckblatt!Druckbereich</vt:lpstr>
      <vt:lpstr>'LV Deesbach'!Druckbereich</vt:lpstr>
      <vt:lpstr>'LV Engerda'!Druckbereich</vt:lpstr>
      <vt:lpstr>'LV Leibis'!Druckbereich</vt:lpstr>
      <vt:lpstr>'LV Watzdorf'!Druckbereich</vt:lpstr>
      <vt:lpstr>Zusammenstellung!Druckbereich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Gebhardt Andreas</dc:creator>
  <cp:lastModifiedBy>Frech Franziska</cp:lastModifiedBy>
  <dcterms:created xsi:type="dcterms:W3CDTF">2025-02-06T13:08:15Z</dcterms:created>
  <dcterms:modified xsi:type="dcterms:W3CDTF">2025-06-11T14:02:30Z</dcterms:modified>
</cp:coreProperties>
</file>