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rnp365.sharepoint.com/sites/P-Akte/Freigegebene Dokumente/Stadt Seeland_GS Nachterstedt_VgV/11_Ausschreibung Planer/01_GPL/05_Vergabeunterlagen/02_Unterlagen Angebot/"/>
    </mc:Choice>
  </mc:AlternateContent>
  <xr:revisionPtr revIDLastSave="1176" documentId="8_{48A11EAB-7556-4B76-8374-76F887F54EAF}" xr6:coauthVersionLast="47" xr6:coauthVersionMax="47" xr10:uidLastSave="{E34B071B-D490-46AC-80F9-19F1506DE150}"/>
  <bookViews>
    <workbookView xWindow="-120" yWindow="-120" windowWidth="29040" windowHeight="15720" xr2:uid="{C8D5E90D-6B7A-4E9F-85B2-656A36429B8A}"/>
  </bookViews>
  <sheets>
    <sheet name="Angebot gesamt" sheetId="3" r:id="rId1"/>
    <sheet name="1.1 OPL+Ausstattung" sheetId="2" r:id="rId2"/>
    <sheet name="1.2 TGA HLKS" sheetId="5" r:id="rId3"/>
    <sheet name="1.3 TGA ELT " sheetId="6" r:id="rId4"/>
    <sheet name="1.4 FAPL" sheetId="7" r:id="rId5"/>
    <sheet name="1.5 TWPL" sheetId="9" r:id="rId6"/>
    <sheet name="1.6 VPL" sheetId="11" r:id="rId7"/>
    <sheet name="1a SiGeKo" sheetId="12" r:id="rId8"/>
    <sheet name="1b BSK" sheetId="13" r:id="rId9"/>
    <sheet name="1c Bauphysik - WS" sheetId="14" r:id="rId10"/>
    <sheet name="1c Bauphysik - BRA" sheetId="15" r:id="rId11"/>
  </sheets>
  <definedNames>
    <definedName name="_xlnm.Print_Area" localSheetId="1">'1.1 OPL+Ausstattung'!$A$1:$I$73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11" l="1"/>
  <c r="H61" i="2"/>
  <c r="G38" i="2"/>
  <c r="H37" i="2"/>
  <c r="H36" i="2"/>
  <c r="H35" i="2"/>
  <c r="H34" i="2"/>
  <c r="H33" i="2"/>
  <c r="H32" i="2"/>
  <c r="H31" i="2"/>
  <c r="H30" i="2"/>
  <c r="H29" i="2"/>
  <c r="H13" i="2"/>
  <c r="D8" i="11"/>
  <c r="H39" i="2" l="1"/>
  <c r="E52" i="9"/>
  <c r="E51" i="9"/>
  <c r="F46" i="7"/>
  <c r="F47" i="7" s="1"/>
  <c r="E16" i="13"/>
  <c r="E26" i="13"/>
  <c r="H14" i="5"/>
  <c r="G14" i="5"/>
  <c r="F14" i="5"/>
  <c r="E14" i="5"/>
  <c r="G13" i="6"/>
  <c r="F13" i="6"/>
  <c r="E13" i="6"/>
  <c r="E28" i="9"/>
  <c r="D34" i="9"/>
  <c r="F27" i="7"/>
  <c r="E36" i="7"/>
  <c r="F11" i="7"/>
  <c r="G29" i="6"/>
  <c r="F29" i="6"/>
  <c r="E29" i="6"/>
  <c r="H30" i="5"/>
  <c r="G30" i="5"/>
  <c r="F30" i="5"/>
  <c r="E30" i="5"/>
  <c r="G57" i="6"/>
  <c r="F29" i="2"/>
  <c r="D39" i="5"/>
  <c r="F37" i="2"/>
  <c r="F36" i="2"/>
  <c r="F35" i="2"/>
  <c r="F34" i="2"/>
  <c r="F33" i="2"/>
  <c r="F32" i="2"/>
  <c r="F31" i="2"/>
  <c r="F30" i="2"/>
  <c r="E38" i="2" l="1"/>
  <c r="D9" i="2" l="1"/>
  <c r="D10" i="2"/>
  <c r="D8" i="2"/>
  <c r="F41" i="15"/>
  <c r="F29" i="15"/>
  <c r="E35" i="15"/>
  <c r="E34" i="15"/>
  <c r="E33" i="15"/>
  <c r="E32" i="15"/>
  <c r="E31" i="15"/>
  <c r="E30" i="15"/>
  <c r="E29" i="15"/>
  <c r="C10" i="15"/>
  <c r="C9" i="15"/>
  <c r="E28" i="14"/>
  <c r="E34" i="14"/>
  <c r="E33" i="14"/>
  <c r="E32" i="14"/>
  <c r="E31" i="14"/>
  <c r="E30" i="14"/>
  <c r="E29" i="14"/>
  <c r="C9" i="14"/>
  <c r="C8" i="14"/>
  <c r="E28" i="13"/>
  <c r="E27" i="13"/>
  <c r="E30" i="13" s="1"/>
  <c r="E17" i="13"/>
  <c r="F31" i="12"/>
  <c r="F32" i="12" s="1"/>
  <c r="F28" i="12"/>
  <c r="F27" i="12"/>
  <c r="C26" i="12"/>
  <c r="F26" i="12" s="1"/>
  <c r="F25" i="12"/>
  <c r="F24" i="12"/>
  <c r="F23" i="12"/>
  <c r="F22" i="12"/>
  <c r="F21" i="12"/>
  <c r="F18" i="12"/>
  <c r="F17" i="12"/>
  <c r="F19" i="12" s="1"/>
  <c r="F14" i="12"/>
  <c r="F13" i="12"/>
  <c r="F12" i="12"/>
  <c r="F11" i="12"/>
  <c r="F8" i="12"/>
  <c r="F7" i="12"/>
  <c r="F9" i="12" s="1"/>
  <c r="E35" i="11"/>
  <c r="E34" i="11"/>
  <c r="E33" i="11"/>
  <c r="E32" i="11"/>
  <c r="E31" i="11"/>
  <c r="E30" i="11"/>
  <c r="E29" i="11"/>
  <c r="E28" i="11"/>
  <c r="E27" i="11"/>
  <c r="C9" i="9"/>
  <c r="C8" i="9"/>
  <c r="E33" i="9"/>
  <c r="E32" i="9"/>
  <c r="E31" i="9"/>
  <c r="E30" i="9"/>
  <c r="E29" i="9"/>
  <c r="F35" i="7"/>
  <c r="F34" i="7"/>
  <c r="F33" i="7"/>
  <c r="F32" i="7"/>
  <c r="F31" i="7"/>
  <c r="F30" i="7"/>
  <c r="F29" i="7"/>
  <c r="F28" i="7"/>
  <c r="D8" i="7"/>
  <c r="G37" i="6"/>
  <c r="G36" i="6"/>
  <c r="F35" i="6"/>
  <c r="G34" i="6"/>
  <c r="G33" i="6"/>
  <c r="G32" i="6"/>
  <c r="E31" i="6"/>
  <c r="G30" i="6"/>
  <c r="C10" i="6"/>
  <c r="C9" i="6"/>
  <c r="C8" i="6"/>
  <c r="H58" i="5"/>
  <c r="C9" i="5"/>
  <c r="C10" i="5"/>
  <c r="C11" i="5"/>
  <c r="E36" i="14" l="1"/>
  <c r="C16" i="3" s="1"/>
  <c r="F15" i="12"/>
  <c r="E37" i="11"/>
  <c r="F32" i="15"/>
  <c r="F35" i="15"/>
  <c r="F34" i="15"/>
  <c r="F30" i="15"/>
  <c r="F31" i="15"/>
  <c r="F33" i="15"/>
  <c r="E35" i="9"/>
  <c r="E54" i="9" s="1"/>
  <c r="F29" i="12"/>
  <c r="F34" i="12" s="1"/>
  <c r="C18" i="3" s="1"/>
  <c r="E37" i="15"/>
  <c r="E18" i="13"/>
  <c r="E19" i="13"/>
  <c r="E20" i="13"/>
  <c r="E21" i="13"/>
  <c r="C12" i="3"/>
  <c r="C13" i="3"/>
  <c r="F37" i="7"/>
  <c r="F31" i="6"/>
  <c r="G31" i="6"/>
  <c r="G35" i="6"/>
  <c r="E35" i="6"/>
  <c r="E32" i="6"/>
  <c r="E36" i="6"/>
  <c r="F32" i="6"/>
  <c r="F36" i="6"/>
  <c r="E33" i="6"/>
  <c r="E37" i="6"/>
  <c r="F33" i="6"/>
  <c r="F37" i="6"/>
  <c r="E30" i="6"/>
  <c r="E34" i="6"/>
  <c r="F30" i="6"/>
  <c r="F34" i="6"/>
  <c r="F37" i="15" l="1"/>
  <c r="F43" i="15" s="1"/>
  <c r="C17" i="3" s="1"/>
  <c r="G39" i="6"/>
  <c r="E39" i="6"/>
  <c r="C11" i="3"/>
  <c r="F49" i="7"/>
  <c r="E23" i="13"/>
  <c r="E32" i="13" s="1"/>
  <c r="F39" i="6"/>
  <c r="G59" i="6" l="1"/>
  <c r="C19" i="3"/>
  <c r="C15" i="3"/>
  <c r="C8" i="5"/>
  <c r="F39" i="2"/>
  <c r="E36" i="5" l="1"/>
  <c r="F36" i="5"/>
  <c r="H36" i="5"/>
  <c r="G36" i="5"/>
  <c r="E31" i="5"/>
  <c r="F31" i="5"/>
  <c r="H31" i="5"/>
  <c r="G31" i="5"/>
  <c r="F33" i="5"/>
  <c r="H33" i="5"/>
  <c r="G33" i="5"/>
  <c r="E33" i="5"/>
  <c r="E37" i="5"/>
  <c r="F37" i="5"/>
  <c r="H37" i="5"/>
  <c r="G37" i="5"/>
  <c r="E32" i="5"/>
  <c r="H32" i="5"/>
  <c r="F32" i="5"/>
  <c r="G32" i="5"/>
  <c r="E34" i="5"/>
  <c r="G34" i="5"/>
  <c r="F34" i="5"/>
  <c r="H34" i="5"/>
  <c r="E35" i="5"/>
  <c r="H35" i="5"/>
  <c r="G35" i="5"/>
  <c r="F35" i="5"/>
  <c r="E38" i="5"/>
  <c r="F38" i="5"/>
  <c r="G38" i="5"/>
  <c r="H38" i="5"/>
  <c r="F61" i="2"/>
  <c r="F63" i="2" s="1"/>
  <c r="E40" i="5" l="1"/>
  <c r="G40" i="5"/>
  <c r="H40" i="5"/>
  <c r="F40" i="5"/>
  <c r="C10" i="3"/>
  <c r="H60" i="5" l="1"/>
  <c r="C14" i="3" s="1"/>
  <c r="C20" i="3" s="1"/>
  <c r="C24" i="3" l="1"/>
  <c r="C26" i="3"/>
  <c r="C23" i="3"/>
  <c r="C25" i="3"/>
  <c r="C28" i="3" l="1"/>
  <c r="C29" i="3" s="1"/>
  <c r="C31" i="3" s="1"/>
  <c r="C32" i="3" s="1"/>
  <c r="C33" i="3" s="1"/>
  <c r="C34" i="3" s="1"/>
</calcChain>
</file>

<file path=xl/sharedStrings.xml><?xml version="1.0" encoding="utf-8"?>
<sst xmlns="http://schemas.openxmlformats.org/spreadsheetml/2006/main" count="833" uniqueCount="262">
  <si>
    <t>732 Freianlagenplanung</t>
  </si>
  <si>
    <t>734 Verkehrsanlagen - optional</t>
  </si>
  <si>
    <t xml:space="preserve">741 Tragwerksplanung  </t>
  </si>
  <si>
    <t xml:space="preserve">742 Technische Ausrüstung ELT </t>
  </si>
  <si>
    <t>743 Bauphysik (Wärmeschutz)</t>
  </si>
  <si>
    <t>743 Bauphysik (Bau- und Raumakkustik)</t>
  </si>
  <si>
    <t>714 SiGeKo</t>
  </si>
  <si>
    <t>747 Brandschutzkonzept</t>
  </si>
  <si>
    <t>Honorarangebot</t>
  </si>
  <si>
    <t xml:space="preserve">Projekt/Vorhaben:        </t>
  </si>
  <si>
    <t>Vergabenummer:</t>
  </si>
  <si>
    <t>Bitte füllen Sie in folgender Tabelle die grau hinterlegten Felder aus! Es wird darauf hingewiesen, dass die Tabelle unverändert genutzt wird. Eine Änderung der Tabelle kann den Ausschluss des Angebotes zur Folge haben.</t>
  </si>
  <si>
    <t>Gesamthonorar (netto)</t>
  </si>
  <si>
    <t>vorläufiges Honorar (netto) ohne Nebenkosten</t>
  </si>
  <si>
    <t>Nebenkosten</t>
  </si>
  <si>
    <t>Nachlass auf das Gesamthonorar (netto)</t>
  </si>
  <si>
    <t>zuzüglich Umsatzsteuer*</t>
  </si>
  <si>
    <t>Gesamthonorar (brutto)</t>
  </si>
  <si>
    <t>Planungsleistung</t>
  </si>
  <si>
    <t>* Es wird die zum Zeitpunkt der Rechnungslegung gültige Umsatzsteuer fällig.</t>
  </si>
  <si>
    <t>Zusätzliche Leistungen</t>
  </si>
  <si>
    <t>Stundensatz: Honorar in €/Stunde (netto)</t>
  </si>
  <si>
    <t>Bürostundensatz</t>
  </si>
  <si>
    <t>Ort</t>
  </si>
  <si>
    <t>Datum</t>
  </si>
  <si>
    <t>Unterschrift/ggf. Stempel des Bieters</t>
  </si>
  <si>
    <t>„Grundschule mit Hort Seeland OT Nachterstedt“
General-Planung -&gt; Gesamthonorar</t>
  </si>
  <si>
    <t>2_GSN_GPL</t>
  </si>
  <si>
    <t xml:space="preserve"> anrechenbare Kosten </t>
  </si>
  <si>
    <t>Kosten brutto</t>
  </si>
  <si>
    <t>Kosten netto</t>
  </si>
  <si>
    <t>KG 300</t>
  </si>
  <si>
    <t>Baukonstruktion</t>
  </si>
  <si>
    <t>KG 400</t>
  </si>
  <si>
    <t>technische Anlagen</t>
  </si>
  <si>
    <t>Preisangebot</t>
  </si>
  <si>
    <t>Honorar in €</t>
  </si>
  <si>
    <t>Anrechenbare Kosten</t>
  </si>
  <si>
    <t>Honorarzone</t>
  </si>
  <si>
    <t>Ermittlung des Honorarsatzes</t>
  </si>
  <si>
    <t>nächstniedriger Tabellenwert</t>
  </si>
  <si>
    <t>Mindestsatz</t>
  </si>
  <si>
    <t>Höchstsatz</t>
  </si>
  <si>
    <t>nächsthöchster Tabellenwert</t>
  </si>
  <si>
    <t>gewählter Honorarsatz</t>
  </si>
  <si>
    <t xml:space="preserve">Gesamthonorar (ohne Nebenkosten/besondere Leistungen) </t>
  </si>
  <si>
    <t>LP</t>
  </si>
  <si>
    <t>Grundleistungen</t>
  </si>
  <si>
    <t>Angebot</t>
  </si>
  <si>
    <t>Grundlagenermittlung</t>
  </si>
  <si>
    <t>Vorplanung</t>
  </si>
  <si>
    <t>Entwurfsplanung</t>
  </si>
  <si>
    <t>Genehmigungsplanug</t>
  </si>
  <si>
    <t>Ausführungsplanung</t>
  </si>
  <si>
    <t>Vorbereitung der Vergabe</t>
  </si>
  <si>
    <t>Mitwirkung bei der Vergabe</t>
  </si>
  <si>
    <t>Objektüberwachung</t>
  </si>
  <si>
    <t>Objektbetreuung</t>
  </si>
  <si>
    <t>Zwischensumme LP 1 bis 9</t>
  </si>
  <si>
    <t xml:space="preserve">besondere Leistungen </t>
  </si>
  <si>
    <t>Aufstellen von Raumbüchern</t>
  </si>
  <si>
    <t>Erstellen eines Gesamtkonzeptes Barrierefreiheit im Rahmen der Vorplanungsunterlagen</t>
  </si>
  <si>
    <t>Fortschreiben von Raumbüchern</t>
  </si>
  <si>
    <t>Fortschreiben von Raumbüchern in detaillierter Form</t>
  </si>
  <si>
    <t>Prüfen und Anerkennen von Plänen Dritter, nicht an der Planung fachlich Beteiligter auf Übereinstimmung mit den Ausführungsplänen (z.B. Werkstattzeichnungen von Unternehmen, Aufstellungs- und Fundamentpläne nutzungsspezifischer oder betriebstechnischer Anlagen), soweit die Leistungen Anlagen betreffen, die in den anrechenbaren Kosten nicht erfasst sind</t>
  </si>
  <si>
    <t>Fachliche Vorbereitung und Mitwirken bei Nachprüfungsverfahren</t>
  </si>
  <si>
    <t>III</t>
  </si>
  <si>
    <t>Erstellen eines Gesamtkonzeptes in Abstimmung mit den Fachplanern und Gutachtern pandemiefestes und energieeffizientes Bauen im Rahmen der Vorplanungsunterlagen</t>
  </si>
  <si>
    <t>Ergänzen der Vorplanungsunterlagen auf Grund besonderer Anforderungen</t>
  </si>
  <si>
    <t>Teilnahme an Gremiensitzung oder/und Gestaltungsbeirat (2 Termine)</t>
  </si>
  <si>
    <t>Fortschreiben und finalisieren des Gesamtkonzeptes in Abstimmung mit den Fachplanern und Gutachtern pandemiefestes und energieeffizientes Bauen im Rahmen der Vorplanungsunterlagen</t>
  </si>
  <si>
    <t>Nachweise, insbesondere technischer, konstruktiver und bauphysikalischer Art für die Erlangung behördlicher Zustimmungen im Einzelfall</t>
  </si>
  <si>
    <t>Prüfen und Werten von Nebenangeboten mit Auswirkung auf die abgestimmte Planung</t>
  </si>
  <si>
    <t>Mitwirken bei der Prüfung von bauwirtschaftlich begründeten Nachtragsangeboten</t>
  </si>
  <si>
    <t>Überwachen der Mängelbeseitigung innerhalb der Vertragsfrist</t>
  </si>
  <si>
    <t>Erstellen einer Gebäudebestandsdokumentation</t>
  </si>
  <si>
    <t>Aufarbeiten der Planungs- und Kostendaten für eine Objektdatei oder Kostenrichtwerte</t>
  </si>
  <si>
    <t>Erstellen von Wartungs- und Pflegeanweisungen</t>
  </si>
  <si>
    <t>Beauftragung: 
Obligat oder Optional</t>
  </si>
  <si>
    <t>obligat</t>
  </si>
  <si>
    <t>optional</t>
  </si>
  <si>
    <t xml:space="preserve">Berechnung gem. § 33 HOAI netto </t>
  </si>
  <si>
    <t>technische Ausrüstung ELT</t>
  </si>
  <si>
    <t>KG 410</t>
  </si>
  <si>
    <t>KG 420</t>
  </si>
  <si>
    <t>KG 430</t>
  </si>
  <si>
    <t>KG 470</t>
  </si>
  <si>
    <t>Abwasser/ Wasser/Gas</t>
  </si>
  <si>
    <t>Wärme</t>
  </si>
  <si>
    <t>Lufttechnische Anlagen</t>
  </si>
  <si>
    <t>Nutzungsspezifische Anlagen</t>
  </si>
  <si>
    <t xml:space="preserve">Berechnung gem. § 54 HOAI netto </t>
  </si>
  <si>
    <t>II</t>
  </si>
  <si>
    <t>Erstellen des technischen Teils eines Raumbuches</t>
  </si>
  <si>
    <t xml:space="preserve">Untersuchen alternativer Lösungsansätze nach verschiedenen Anforderungen einschließlich Kostenbewertung  </t>
  </si>
  <si>
    <t>Klären und Erläutern der wesentlichen fachübergreifenden Prozesse, Randbedingungen und Schnittstellen, Mitwirken bei Integration der technischen Anlagen</t>
  </si>
  <si>
    <t>Detaillierter Wirtschaftlichkeitsnachweis</t>
  </si>
  <si>
    <t xml:space="preserve">Fortschreiben des technischen Teils des Raumbuches </t>
  </si>
  <si>
    <t>Fortsetzen und finalisieren der Abstimmung zur pandemiefesten und energieeffizienten Bauweise mit den beteiligten Fachgutachter</t>
  </si>
  <si>
    <t xml:space="preserve">Prüfen und Anerkennen von Schalplänen der TWPL auf Übereinstimmung mit der Schlitz- und Durchbruchplanung </t>
  </si>
  <si>
    <t>Fortschreiben des technischen Teils des Raumbuches in detaillierter Form</t>
  </si>
  <si>
    <t>Mitwirkung bei Detailplanungen mit besonderem Aufwand, zum Beispiel Darstellung von Wandabwicklungen in hochinstallierten Bereichen</t>
  </si>
  <si>
    <t xml:space="preserve">Fachliche Vorbereitung und Mitwirkung bei Nachprüfungsverfahren </t>
  </si>
  <si>
    <t xml:space="preserve">Mitwirkung bei der Prüfung von bauwirtschaftlich begründeten Nachtragsangeboten  </t>
  </si>
  <si>
    <t>Zwischensumme besondere Leistungen LP 2-8</t>
  </si>
  <si>
    <t>Zwischensumme Leistungsphase 1 bis 9 einschl. besondere Leistungen</t>
  </si>
  <si>
    <t>Zwischensumme besondere Leistungen LP 2-9</t>
  </si>
  <si>
    <t xml:space="preserve">Fortschreiben der Ausführungspläne bis zum Bestand </t>
  </si>
  <si>
    <t>Erstellen fachübergreifender Betriebsanleitungen (zum Beispiel Betriebshandbuch, Reparaturhandbuch) oder Facility Management-Konzepte</t>
  </si>
  <si>
    <t xml:space="preserve">Koordinierung der Übergabe inkl. Einweisungen an den Nutzer und Bauherrn (Inbetriebnahmemanagement) </t>
  </si>
  <si>
    <t>Starkstrom</t>
  </si>
  <si>
    <t>Fernmelde- und Informationstechnsiche Anlagen</t>
  </si>
  <si>
    <t>Gebäudeautomation</t>
  </si>
  <si>
    <t>KG 440</t>
  </si>
  <si>
    <t>KG 450</t>
  </si>
  <si>
    <t>KG 480</t>
  </si>
  <si>
    <t>KG 500</t>
  </si>
  <si>
    <t xml:space="preserve">Berechnung gem. § 38 HOAI netto </t>
  </si>
  <si>
    <t>Zwischensumme besondere Leistungen LP 3-9</t>
  </si>
  <si>
    <t xml:space="preserve">Erstellen Beleuchtungskonzept sowie der zugehörigen Lichtberechnung in Abstimmung mit den fachlich beteiligten Planern </t>
  </si>
  <si>
    <t>Koordinieren von Leitungsplanungen Dritter, Erstellung eines koordinieren Leitungsplans</t>
  </si>
  <si>
    <t xml:space="preserve">Erarbeiten und Zusammenstellen der Vorlagen und Unterlagen für Entwässerungsantrag (inkl. Überflutungsnachweis)  </t>
  </si>
  <si>
    <t xml:space="preserve">Auswahl von Pflanzen beim Lieferanten (Erzeuger)  </t>
  </si>
  <si>
    <t xml:space="preserve">Fortschreiben des koordinierten Leitungsplanes </t>
  </si>
  <si>
    <t>Überwachung der Mängelbeseitigung innerhalb der Verjährungsfrist</t>
  </si>
  <si>
    <t xml:space="preserve">Außenanlagen </t>
  </si>
  <si>
    <t>Tragwerksplanung</t>
  </si>
  <si>
    <t xml:space="preserve">Berechnung gem. § 50 HOAI netto </t>
  </si>
  <si>
    <t>Zwischensumme LP 1 bis 6</t>
  </si>
  <si>
    <t>Aufstellen von Vergleichsberechnungen für mehrere Lösungsmöglichkeiten (3 verschiedene Berechnungen zu je 3 Varianten)</t>
  </si>
  <si>
    <t xml:space="preserve">Nachweise zum konstruktiven Brandschutz, soweit erforderlich unter Berücksichtigung der Temperatur (Heißbemessung) </t>
  </si>
  <si>
    <t>Statische Nachweise an nicht zum Tragwerk gehörende Konstruktionen (zum Beispiel Fassaden)</t>
  </si>
  <si>
    <t xml:space="preserve">Statische Berechnung und zeichnerische Darstellung für Baubehelfe </t>
  </si>
  <si>
    <t xml:space="preserve">Konstruktion und Nachweise der Anschlüsse im Stahl – und Holzbau </t>
  </si>
  <si>
    <t>Prüfung von Werkstattzeichnungen oder Elementen auf Übereinstimmung mit der Genehmigungsplanung und den Ausführungszeichnungen</t>
  </si>
  <si>
    <t>Ermitteln der Betonstahlmengen im Stahlbetonbau, der Stahlmengen im Stahlbau und der Holzmengen im Ingenieurholzbau als Ergebnis der Ausführungsplanung und als Beitrag zur Mengenermittlung des Objektplaners</t>
  </si>
  <si>
    <t>Überschlägiges Ermitteln der Mengen der konstruktiven Stahlteile und statisch erforderlichen Verbindungs- und Befestigungsmittel im Ingenieurbau</t>
  </si>
  <si>
    <t>Mitwirken beim Erstellen der Leistungsbeschreibung als Ergänzung zu den Mengenermittlungen als Grundlage für das Leistungsverzeichnis des Tragwerks</t>
  </si>
  <si>
    <t xml:space="preserve">Ingenieurtechnische Kontrolle der Ausführung des Tragwerks auf Übereinstimmung mit den geprüften statischen Unterlagen </t>
  </si>
  <si>
    <t xml:space="preserve">Ingenieurtechnische Kontrolle der Bewehrung vor dem Betonieren </t>
  </si>
  <si>
    <t xml:space="preserve">Ingenieurtechnische Kontrolle der Baubehelfe zum Beispiel Baugrubensicherung </t>
  </si>
  <si>
    <t xml:space="preserve">Teilnahme an Baubesprechungen </t>
  </si>
  <si>
    <t>Zwischensumme Leistungsphase 1 bis 6 einschl. besondere Leistungen</t>
  </si>
  <si>
    <t>Verkehrsplanung</t>
  </si>
  <si>
    <t>Sicherheits- und Gesundheitskoordination</t>
  </si>
  <si>
    <t>Position</t>
  </si>
  <si>
    <t>Leistungsstufe 1</t>
  </si>
  <si>
    <t>Menge</t>
  </si>
  <si>
    <t>Einheit</t>
  </si>
  <si>
    <t xml:space="preserve">EP </t>
  </si>
  <si>
    <t>GP</t>
  </si>
  <si>
    <t xml:space="preserve">Analysieren der Planung </t>
  </si>
  <si>
    <t>Stk.</t>
  </si>
  <si>
    <t>Koordinieren und Beraten hinsichtlich des Sicherheits- und Gesundheitsschutzes</t>
  </si>
  <si>
    <t>Zwischensumme Leistungsstufe 1</t>
  </si>
  <si>
    <t>Leistungsstufe 2</t>
  </si>
  <si>
    <t>Erarbeitung und Aushang des SiGe-Plans</t>
  </si>
  <si>
    <t>Erarbeitung der Baustellenordnung einschl. Notfallplanung</t>
  </si>
  <si>
    <t xml:space="preserve">Erstellen der Unterlage für spätere Arbeiten (Baumerkmalsakte) </t>
  </si>
  <si>
    <t xml:space="preserve">Teilnahme an Planungsbesprechungen (für die Kalkulation sind von 35 Stunden auszugehen) </t>
  </si>
  <si>
    <t>Std.</t>
  </si>
  <si>
    <t xml:space="preserve">Zwischensumme Leistungsstufe 2 </t>
  </si>
  <si>
    <t>besondere Leistung Leistungsstufe 2</t>
  </si>
  <si>
    <t>a</t>
  </si>
  <si>
    <t xml:space="preserve">Sicherheitsbesprechungen mit Dritten  (für die Kalkulation sind von 4 Terminen je 4 Stunden auszugehen) </t>
  </si>
  <si>
    <t>b</t>
  </si>
  <si>
    <t xml:space="preserve">Ortsbesichtigung gem. RAB 30 (zur Lalkulation muss von 3 Besichtungsterminen je 4 Stunden ausgegangen werden) </t>
  </si>
  <si>
    <t>Zwischensumme Leistungsstufe 2 besondere Leistung</t>
  </si>
  <si>
    <t>Leistungsstufe 3</t>
  </si>
  <si>
    <t xml:space="preserve">Erstellung der Vorankündigung </t>
  </si>
  <si>
    <t xml:space="preserve">Fortschreiben des Sicherheits- und Gesundheitsschutzplans (SiGe-Plan) </t>
  </si>
  <si>
    <t>Fortschreiben der Baustellenordnung</t>
  </si>
  <si>
    <t>Fortschreiben der Unterlagen für spätere Arbeiten (Baumerkmalsakte)</t>
  </si>
  <si>
    <t xml:space="preserve">Organisieren der Zusammenarbeit mit dem Auftraggeber </t>
  </si>
  <si>
    <t xml:space="preserve">Baustellenkontrollen inkl. Protokollniederschriften einschl. Begehungen mit BG Bau und Gewerbeaufsichtsamt, alle 2 Wochen über die gesamte Bauzeit 50 Wochen </t>
  </si>
  <si>
    <t xml:space="preserve">Einholung / Prüfung der sicherheitsrelevanten gewerkespezifischen Unterlagen </t>
  </si>
  <si>
    <t>Abmelden der Baustelle nach Fertigstellung</t>
  </si>
  <si>
    <t xml:space="preserve">Zwischensumme Leistungsstufe 3 </t>
  </si>
  <si>
    <t>besondere Leistung Leistungsstufe 3</t>
  </si>
  <si>
    <t xml:space="preserve">Teilnahme an der wöchentlichen Baubesprechung je nach Bedarf  </t>
  </si>
  <si>
    <t>Zwischensumme Leistungsstufe 3 besondere Leistung</t>
  </si>
  <si>
    <t xml:space="preserve">Honorarangebot netto  </t>
  </si>
  <si>
    <t>Grundleistungen gem. AHO</t>
  </si>
  <si>
    <t>BGF in m²</t>
  </si>
  <si>
    <t>n</t>
  </si>
  <si>
    <t>s(t)</t>
  </si>
  <si>
    <t>Summe EG</t>
  </si>
  <si>
    <t>Aq</t>
  </si>
  <si>
    <t>Gesamthonorar (H)</t>
  </si>
  <si>
    <t>H=2300+130xAq0,61</t>
  </si>
  <si>
    <t>Leistung</t>
  </si>
  <si>
    <t>LP 1</t>
  </si>
  <si>
    <t>LP 2</t>
  </si>
  <si>
    <t>LP 3</t>
  </si>
  <si>
    <t>LP 4</t>
  </si>
  <si>
    <t>Genehmigungsplanung</t>
  </si>
  <si>
    <t>LP 5</t>
  </si>
  <si>
    <t>LP 8</t>
  </si>
  <si>
    <t>Objektüberwachung - Bauüberwachung und Dokumentation</t>
  </si>
  <si>
    <t xml:space="preserve">Anzahl Termine </t>
  </si>
  <si>
    <t>LP 1-4</t>
  </si>
  <si>
    <t>Besprechungstermine am Ort der Leistung - je Termin (2 Std.)</t>
  </si>
  <si>
    <t xml:space="preserve">Besprechungstermine am Ort der Leistung - je Termin (2 Std.)  </t>
  </si>
  <si>
    <t>Teilnahme an Bauberatungen am Ort der Leistung - je Termin 1,5 Std.)</t>
  </si>
  <si>
    <t xml:space="preserve">Zwischensumme Besprechungstermine (netto) </t>
  </si>
  <si>
    <t>Brandschutzkonzept</t>
  </si>
  <si>
    <t xml:space="preserve">s(p) = </t>
  </si>
  <si>
    <t xml:space="preserve">Beiwerte </t>
  </si>
  <si>
    <t>Zwischensumme Grundleistungen LP 1-5; 8 (netto)</t>
  </si>
  <si>
    <t>Zwischensumme Leistungsphase 1 bis 5; 8 einschl. besondere Leistungen</t>
  </si>
  <si>
    <t>Zwischensumme LP 1 bis 7</t>
  </si>
  <si>
    <t xml:space="preserve">Berechnung gem. Anlage 1 Ziffer 1.2.3 HOAI netto </t>
  </si>
  <si>
    <t>Wärmeschutz und Energiebilanzierung</t>
  </si>
  <si>
    <t>Bau- und Raumakustik</t>
  </si>
  <si>
    <t xml:space="preserve">Berechnung gem. Anlage 1 Ziffer 1.2.4 HOAI netto </t>
  </si>
  <si>
    <t>I</t>
  </si>
  <si>
    <t>Bauakustik</t>
  </si>
  <si>
    <t>Raumakustik</t>
  </si>
  <si>
    <t xml:space="preserve">Berechnung gem. Anlage 1 Ziffer 1.2.5 HOAI netto </t>
  </si>
  <si>
    <t xml:space="preserve">besondere Leistungen 
</t>
  </si>
  <si>
    <t>Zwischensumme besondere Leistungen</t>
  </si>
  <si>
    <t>Zwischensumme Leistungsphase 2 bis 7 einschl. besondere Leistungen</t>
  </si>
  <si>
    <t>KG 600</t>
  </si>
  <si>
    <t>Ausstattung</t>
  </si>
  <si>
    <t>LST</t>
  </si>
  <si>
    <t>KG 410 
Honorar in €</t>
  </si>
  <si>
    <t>KG 420 
Honorar in €</t>
  </si>
  <si>
    <t>KG 430 
Honorar in €</t>
  </si>
  <si>
    <t>KG 470 
Honorar in €</t>
  </si>
  <si>
    <t>KG 440 
Honorar in €</t>
  </si>
  <si>
    <t>KG 450 
Honorar in €</t>
  </si>
  <si>
    <t>KG 480 
Honorar in €</t>
  </si>
  <si>
    <r>
      <rPr>
        <b/>
        <sz val="10"/>
        <rFont val="Arial"/>
        <family val="2"/>
      </rPr>
      <t>Gutachten Schallimmissionsprognose</t>
    </r>
    <r>
      <rPr>
        <sz val="10"/>
        <rFont val="Arial"/>
        <family val="2"/>
      </rPr>
      <t xml:space="preserve">
- Datenerhebung und Sichtung der Unterlagen
- Digitales Geländemodell
- Ermittlung der Geräuschemissionen
- Ermittlung der umliegenden Vorbelastung
- Ermittlung der Spitzen- und Mittelungspegel, Vergleich mit den Immissionsrichtwerten Schallschutzmaßnahmen 
- Ausarbeitung Schallimmissionsprognose </t>
    </r>
  </si>
  <si>
    <t>Lph 2-4</t>
  </si>
  <si>
    <t>Lph 5-6</t>
  </si>
  <si>
    <t>Lph 7-8</t>
  </si>
  <si>
    <t>Lph 9</t>
  </si>
  <si>
    <t>Zwischensumme aller Planungsleistungen</t>
  </si>
  <si>
    <t>Generalplanerzuschlag</t>
  </si>
  <si>
    <t>731 OPL+besonder Leistungen der Ausstattung</t>
  </si>
  <si>
    <t>technische Ausrüstung HLKS</t>
  </si>
  <si>
    <t>Honorar 
in €</t>
  </si>
  <si>
    <t>Freianlagenplanung</t>
  </si>
  <si>
    <t xml:space="preserve">Berechnung gem. § 46 HOAI netto </t>
  </si>
  <si>
    <t>742 Technische Ausrüstung HLKS</t>
  </si>
  <si>
    <t>Ergänzende Mitwirkung bei der Ausschreibung und Vergabe unterirdischer Ingenieurbauwerke (z.B. Rückhaltebauwerke, Leitungssysteme zur Retention) im Zusammenhang mit den Freianlagen, insbesondere in Form technischer Zuarbeiten einschl. hydraulische Berechnung wie der Erstellung von Lageplänen, Angaben zur Leitungsführung sowie Anschlussdetails und dem zugehörigen Überflutungsnachweis. (Es wird von einer Leistungserbringen von 20 Stunden ausgegangen, Abrechnung erfolgt auf Nachweis)</t>
  </si>
  <si>
    <t>Bauoberleitung</t>
  </si>
  <si>
    <t>Mitwirkung bei der Ausschreibung und Vergabe unterirdischer Ingenieurbauwerke (z.B. Rückhaltebauwerke, Leitungssysteme zur Retention) im Zusammenhang mit den Freianlagen, insbesondere durch prüfende und beratende Zuarbeit zur Tragwerksausbildung, wie z. B. Angaben zu statischen Systemen, konstruktiven Details oder zur baulichen Umsetzung, einschließlich Teilnahme an relevanten Abnahmen im Zuge Bauausführung (Es wird von einer Leistungserbringen von 20 Stunden ausgegangen, Abrechnung erfolgt auf Nachweis)</t>
  </si>
  <si>
    <t>BRI: 19.000 m³</t>
  </si>
  <si>
    <t>BRI Aula: 762 m³
BRI Hort: 147 m³
BRI Foyer: 480 m³</t>
  </si>
  <si>
    <t>Erstellen einer Ausstattungsdokumentation</t>
  </si>
  <si>
    <t>Stundensatz</t>
  </si>
  <si>
    <t>netto Honorar in €</t>
  </si>
  <si>
    <t>Architekt</t>
  </si>
  <si>
    <t>technischer Mitarbeiter</t>
  </si>
  <si>
    <t>sonstiger Mitarbeiter</t>
  </si>
  <si>
    <t xml:space="preserve">Objektplanung für Gebäude und Ausstattung </t>
  </si>
  <si>
    <t>Termine</t>
  </si>
  <si>
    <t>Ingenieur</t>
  </si>
  <si>
    <t>Architekt/Ingenieur</t>
  </si>
  <si>
    <t>Plausibilisierung LP 1 Planungskonzept</t>
  </si>
  <si>
    <t>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</si>
</sst>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0%"/>
    <numFmt numFmtId="165" formatCode="#,##0.00\ &quot;€&quot;"/>
    <numFmt numFmtId="166" formatCode="_-* #,##0.0_-;\-* #,##0.0_-;_-* &quot;-&quot;??_-;_-@_-"/>
    <numFmt numFmtId="167" formatCode="_-* #,##0.00\ [$€-407]_-;\-* #,##0.00\ [$€-407]_-;_-* &quot;-&quot;??\ [$€-407]_-;_-@_-"/>
  </numFmts>
  <fonts count="25" x14ac:knownFonts="1">
    <font>
      <sz val="11"/>
      <color theme="1"/>
      <name val="Arial"/>
      <family val="2"/>
      <scheme val="minor"/>
    </font>
    <font>
      <sz val="11"/>
      <color theme="1"/>
      <name val="Arial"/>
      <family val="2"/>
      <scheme val="minor"/>
    </font>
    <font>
      <sz val="11"/>
      <color rgb="FF3F3F76"/>
      <name val="Arial"/>
      <family val="2"/>
      <scheme val="minor"/>
    </font>
    <font>
      <sz val="11"/>
      <color theme="1"/>
      <name val="Arial"/>
      <family val="2"/>
    </font>
    <font>
      <b/>
      <sz val="11"/>
      <name val="Arial"/>
      <family val="2"/>
    </font>
    <font>
      <b/>
      <sz val="10"/>
      <name val="Arial"/>
      <family val="2"/>
    </font>
    <font>
      <sz val="11"/>
      <name val="Arial"/>
      <family val="2"/>
    </font>
    <font>
      <sz val="10"/>
      <name val="Arial"/>
      <family val="2"/>
    </font>
    <font>
      <b/>
      <sz val="11"/>
      <color theme="1"/>
      <name val="Arial"/>
      <family val="2"/>
    </font>
    <font>
      <sz val="11"/>
      <name val="Arial"/>
      <family val="2"/>
      <scheme val="minor"/>
    </font>
    <font>
      <b/>
      <u/>
      <sz val="16"/>
      <name val="Arial"/>
      <family val="2"/>
    </font>
    <font>
      <sz val="12"/>
      <name val="Arial"/>
      <family val="2"/>
    </font>
    <font>
      <b/>
      <u/>
      <sz val="12"/>
      <name val="Arial"/>
      <family val="2"/>
    </font>
    <font>
      <b/>
      <sz val="11"/>
      <color theme="0"/>
      <name val="Arial"/>
      <family val="2"/>
    </font>
    <font>
      <sz val="11"/>
      <color theme="8"/>
      <name val="Arial"/>
      <family val="2"/>
    </font>
    <font>
      <b/>
      <i/>
      <sz val="11"/>
      <color theme="8"/>
      <name val="Arial"/>
      <family val="2"/>
    </font>
    <font>
      <b/>
      <i/>
      <sz val="11"/>
      <name val="Arial"/>
      <family val="2"/>
    </font>
    <font>
      <sz val="12"/>
      <color rgb="FFFF0000"/>
      <name val="Arial"/>
      <family val="2"/>
    </font>
    <font>
      <b/>
      <sz val="12"/>
      <color rgb="FFEC7404"/>
      <name val="Arial"/>
      <family val="2"/>
    </font>
    <font>
      <b/>
      <sz val="10"/>
      <color theme="0"/>
      <name val="Arial"/>
      <family val="2"/>
    </font>
    <font>
      <b/>
      <sz val="11"/>
      <color theme="4"/>
      <name val="Arial"/>
      <family val="2"/>
    </font>
    <font>
      <u/>
      <sz val="11"/>
      <name val="Arial"/>
      <family val="2"/>
      <scheme val="minor"/>
    </font>
    <font>
      <sz val="11"/>
      <color theme="1" tint="-9.9978637043366805E-2"/>
      <name val="Arial"/>
      <family val="2"/>
    </font>
    <font>
      <sz val="10"/>
      <color theme="8"/>
      <name val="Arial"/>
      <family val="2"/>
    </font>
    <font>
      <b/>
      <sz val="14"/>
      <color theme="0"/>
      <name val="Arial"/>
      <family val="2"/>
    </font>
  </fonts>
  <fills count="11">
    <fill>
      <patternFill patternType="none"/>
    </fill>
    <fill>
      <patternFill patternType="gray125"/>
    </fill>
    <fill>
      <patternFill patternType="solid">
        <fgColor rgb="FFFFCC99"/>
      </patternFill>
    </fill>
    <fill>
      <patternFill patternType="solid">
        <fgColor theme="0"/>
        <bgColor indexed="64"/>
      </patternFill>
    </fill>
    <fill>
      <patternFill patternType="solid">
        <fgColor theme="0" tint="-0.14999847407452621"/>
        <bgColor indexed="64"/>
      </patternFill>
    </fill>
    <fill>
      <patternFill patternType="solid">
        <fgColor rgb="FF093043"/>
        <bgColor rgb="FF580201"/>
      </patternFill>
    </fill>
    <fill>
      <patternFill patternType="solid">
        <fgColor theme="1" tint="-0.249977111117893"/>
        <bgColor indexed="64"/>
      </patternFill>
    </fill>
    <fill>
      <patternFill patternType="solid">
        <fgColor theme="2" tint="0.79998168889431442"/>
        <bgColor indexed="64"/>
      </patternFill>
    </fill>
    <fill>
      <patternFill patternType="solid">
        <fgColor theme="1"/>
        <bgColor indexed="64"/>
      </patternFill>
    </fill>
    <fill>
      <patternFill patternType="solid">
        <fgColor theme="0" tint="-0.14999847407452621"/>
        <bgColor rgb="FF580201"/>
      </patternFill>
    </fill>
    <fill>
      <patternFill patternType="solid">
        <fgColor theme="2"/>
        <bgColor indexed="64"/>
      </patternFill>
    </fill>
  </fills>
  <borders count="81">
    <border>
      <left/>
      <right/>
      <top/>
      <bottom/>
      <diagonal/>
    </border>
    <border>
      <left style="thin">
        <color rgb="FF7F7F7F"/>
      </left>
      <right style="thin">
        <color rgb="FF7F7F7F"/>
      </right>
      <top style="thin">
        <color rgb="FF7F7F7F"/>
      </top>
      <bottom style="thin">
        <color rgb="FF7F7F7F"/>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auto="1"/>
      </top>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thin">
        <color auto="1"/>
      </right>
      <top style="medium">
        <color indexed="64"/>
      </top>
      <bottom style="medium">
        <color indexed="64"/>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bottom/>
      <diagonal/>
    </border>
    <border>
      <left/>
      <right style="thin">
        <color theme="0"/>
      </right>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right style="thin">
        <color auto="1"/>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2" fillId="2" borderId="1" applyNumberFormat="0" applyAlignment="0" applyProtection="0"/>
    <xf numFmtId="44" fontId="1" fillId="0" borderId="0" applyFont="0" applyFill="0" applyBorder="0" applyAlignment="0" applyProtection="0"/>
    <xf numFmtId="43" fontId="1" fillId="0" borderId="0" applyFont="0" applyFill="0" applyBorder="0" applyAlignment="0" applyProtection="0"/>
    <xf numFmtId="0" fontId="7" fillId="0" borderId="0"/>
  </cellStyleXfs>
  <cellXfs count="652">
    <xf numFmtId="0" fontId="0" fillId="0" borderId="0" xfId="0"/>
    <xf numFmtId="0" fontId="9" fillId="0" borderId="0" xfId="0" applyFont="1"/>
    <xf numFmtId="0" fontId="6" fillId="0" borderId="0" xfId="0" applyFont="1"/>
    <xf numFmtId="0" fontId="11" fillId="0" borderId="0" xfId="0" applyFont="1" applyAlignment="1">
      <alignment vertical="top" wrapText="1"/>
    </xf>
    <xf numFmtId="0" fontId="11" fillId="0" borderId="0" xfId="0" applyFont="1" applyAlignment="1">
      <alignment vertical="top"/>
    </xf>
    <xf numFmtId="0" fontId="9" fillId="0" borderId="0" xfId="0" applyFont="1" applyAlignment="1">
      <alignment vertical="top"/>
    </xf>
    <xf numFmtId="165" fontId="6" fillId="0" borderId="0" xfId="0" applyNumberFormat="1" applyFont="1" applyAlignment="1">
      <alignment horizontal="right" vertical="center"/>
    </xf>
    <xf numFmtId="0" fontId="6" fillId="0" borderId="16" xfId="0" applyFont="1" applyBorder="1" applyAlignment="1">
      <alignment vertical="center"/>
    </xf>
    <xf numFmtId="0" fontId="3" fillId="0" borderId="0" xfId="0" applyFont="1"/>
    <xf numFmtId="0" fontId="6" fillId="0" borderId="16" xfId="0" applyFont="1" applyBorder="1" applyAlignment="1">
      <alignment vertical="center" wrapText="1"/>
    </xf>
    <xf numFmtId="0" fontId="9" fillId="0" borderId="16" xfId="0" applyFont="1" applyBorder="1"/>
    <xf numFmtId="0" fontId="14" fillId="0" borderId="0" xfId="0" applyFont="1"/>
    <xf numFmtId="165" fontId="14" fillId="0" borderId="9" xfId="0" applyNumberFormat="1" applyFont="1" applyBorder="1" applyAlignment="1">
      <alignment horizontal="right" vertical="top"/>
    </xf>
    <xf numFmtId="0" fontId="14" fillId="0" borderId="37" xfId="0" applyFont="1" applyBorder="1" applyAlignment="1">
      <alignment wrapText="1"/>
    </xf>
    <xf numFmtId="165" fontId="14" fillId="0" borderId="8" xfId="0" applyNumberFormat="1" applyFont="1" applyBorder="1" applyAlignment="1">
      <alignment horizontal="right"/>
    </xf>
    <xf numFmtId="165" fontId="14" fillId="0" borderId="35" xfId="0" applyNumberFormat="1" applyFont="1" applyBorder="1" applyAlignment="1">
      <alignment horizontal="right"/>
    </xf>
    <xf numFmtId="0" fontId="14" fillId="0" borderId="37" xfId="0" applyFont="1" applyBorder="1" applyAlignment="1">
      <alignment vertical="top" wrapText="1"/>
    </xf>
    <xf numFmtId="0" fontId="13" fillId="6" borderId="43" xfId="0" applyFont="1" applyFill="1" applyBorder="1" applyAlignment="1">
      <alignment horizontal="right"/>
    </xf>
    <xf numFmtId="0" fontId="4" fillId="0" borderId="37" xfId="0" applyFont="1" applyBorder="1" applyAlignment="1">
      <alignment horizontal="center"/>
    </xf>
    <xf numFmtId="0" fontId="4" fillId="0" borderId="8" xfId="0" applyFont="1" applyBorder="1" applyAlignment="1">
      <alignment horizontal="left"/>
    </xf>
    <xf numFmtId="165" fontId="4" fillId="8" borderId="35" xfId="0" applyNumberFormat="1" applyFont="1" applyFill="1" applyBorder="1" applyAlignment="1">
      <alignment horizontal="right" wrapText="1"/>
    </xf>
    <xf numFmtId="165" fontId="4" fillId="8" borderId="35" xfId="0" applyNumberFormat="1" applyFont="1" applyFill="1" applyBorder="1" applyAlignment="1">
      <alignment horizontal="center" wrapText="1"/>
    </xf>
    <xf numFmtId="0" fontId="4" fillId="0" borderId="9" xfId="0" applyFont="1" applyBorder="1" applyAlignment="1">
      <alignment horizontal="left"/>
    </xf>
    <xf numFmtId="0" fontId="4" fillId="0" borderId="11" xfId="0" applyFont="1" applyBorder="1" applyAlignment="1">
      <alignment horizontal="left"/>
    </xf>
    <xf numFmtId="165" fontId="4" fillId="0" borderId="35" xfId="0" applyNumberFormat="1" applyFont="1" applyBorder="1" applyAlignment="1">
      <alignment horizontal="center" wrapText="1"/>
    </xf>
    <xf numFmtId="0" fontId="4" fillId="0" borderId="7" xfId="0" applyFont="1" applyBorder="1" applyAlignment="1">
      <alignment horizontal="left"/>
    </xf>
    <xf numFmtId="165" fontId="6" fillId="0" borderId="35" xfId="0" applyNumberFormat="1" applyFont="1" applyBorder="1" applyAlignment="1">
      <alignment horizontal="right" wrapText="1"/>
    </xf>
    <xf numFmtId="0" fontId="4" fillId="0" borderId="45" xfId="0" applyFont="1" applyBorder="1" applyAlignment="1">
      <alignment horizontal="center"/>
    </xf>
    <xf numFmtId="0" fontId="8" fillId="0" borderId="48" xfId="0" applyFont="1" applyBorder="1" applyAlignment="1">
      <alignment horizontal="center"/>
    </xf>
    <xf numFmtId="0" fontId="8" fillId="0" borderId="0" xfId="0" applyFont="1" applyAlignment="1">
      <alignment horizontal="center"/>
    </xf>
    <xf numFmtId="0" fontId="8" fillId="0" borderId="49" xfId="0" applyFont="1" applyBorder="1"/>
    <xf numFmtId="10" fontId="6" fillId="0" borderId="8" xfId="0" applyNumberFormat="1" applyFont="1" applyBorder="1" applyAlignment="1">
      <alignment horizontal="center"/>
    </xf>
    <xf numFmtId="0" fontId="4" fillId="0" borderId="13" xfId="0" applyFont="1" applyBorder="1"/>
    <xf numFmtId="4" fontId="4" fillId="0" borderId="15" xfId="0" applyNumberFormat="1" applyFont="1" applyBorder="1" applyAlignment="1">
      <alignment horizontal="center"/>
    </xf>
    <xf numFmtId="0" fontId="6" fillId="0" borderId="37" xfId="0" applyFont="1" applyBorder="1" applyAlignment="1">
      <alignment horizontal="left" vertical="top"/>
    </xf>
    <xf numFmtId="0" fontId="4" fillId="0" borderId="3" xfId="0" applyFont="1" applyBorder="1" applyAlignment="1">
      <alignment vertical="top"/>
    </xf>
    <xf numFmtId="0" fontId="4" fillId="0" borderId="29" xfId="0" applyFont="1" applyBorder="1" applyAlignment="1">
      <alignment vertical="top"/>
    </xf>
    <xf numFmtId="4" fontId="4" fillId="0" borderId="14" xfId="0" applyNumberFormat="1" applyFont="1" applyBorder="1"/>
    <xf numFmtId="165" fontId="14" fillId="7" borderId="35" xfId="0" applyNumberFormat="1" applyFont="1" applyFill="1" applyBorder="1" applyAlignment="1">
      <alignment horizontal="right" vertical="top" wrapText="1"/>
    </xf>
    <xf numFmtId="165" fontId="6" fillId="4" borderId="44" xfId="0" applyNumberFormat="1" applyFont="1" applyFill="1" applyBorder="1" applyAlignment="1">
      <alignment horizontal="right" wrapText="1"/>
    </xf>
    <xf numFmtId="165" fontId="6" fillId="4" borderId="35" xfId="0" applyNumberFormat="1" applyFont="1" applyFill="1" applyBorder="1" applyAlignment="1">
      <alignment horizontal="right" wrapText="1"/>
    </xf>
    <xf numFmtId="0" fontId="15" fillId="4" borderId="35" xfId="2" applyFont="1" applyFill="1" applyBorder="1" applyAlignment="1">
      <alignment horizontal="center" wrapText="1"/>
    </xf>
    <xf numFmtId="4" fontId="4" fillId="4" borderId="47" xfId="0" applyNumberFormat="1" applyFont="1" applyFill="1" applyBorder="1" applyAlignment="1">
      <alignment horizontal="center" vertical="center"/>
    </xf>
    <xf numFmtId="0" fontId="6" fillId="0" borderId="50" xfId="0" applyFont="1" applyBorder="1" applyAlignment="1">
      <alignment horizontal="left" vertical="top"/>
    </xf>
    <xf numFmtId="0" fontId="6" fillId="0" borderId="45" xfId="0" applyFont="1" applyBorder="1" applyAlignment="1">
      <alignment horizontal="left" vertical="top"/>
    </xf>
    <xf numFmtId="3" fontId="6" fillId="0" borderId="8" xfId="0" applyNumberFormat="1" applyFont="1" applyBorder="1" applyAlignment="1">
      <alignment horizontal="left"/>
    </xf>
    <xf numFmtId="4" fontId="4" fillId="0" borderId="8" xfId="0" applyNumberFormat="1" applyFont="1" applyBorder="1" applyAlignment="1">
      <alignment horizontal="center"/>
    </xf>
    <xf numFmtId="4" fontId="4" fillId="0" borderId="46" xfId="0" applyNumberFormat="1" applyFont="1" applyBorder="1" applyAlignment="1">
      <alignment horizontal="center"/>
    </xf>
    <xf numFmtId="0" fontId="13" fillId="6" borderId="13" xfId="0" applyFont="1" applyFill="1" applyBorder="1" applyAlignment="1">
      <alignment vertical="top"/>
    </xf>
    <xf numFmtId="0" fontId="13" fillId="6" borderId="14" xfId="0" applyFont="1" applyFill="1" applyBorder="1" applyAlignment="1">
      <alignment horizontal="left" vertical="top"/>
    </xf>
    <xf numFmtId="0" fontId="13" fillId="6" borderId="14" xfId="0" applyFont="1" applyFill="1" applyBorder="1" applyAlignment="1">
      <alignment horizontal="center" vertical="top"/>
    </xf>
    <xf numFmtId="0" fontId="13" fillId="6" borderId="15" xfId="0" applyFont="1" applyFill="1" applyBorder="1" applyAlignment="1">
      <alignment horizontal="center" vertical="top" wrapText="1"/>
    </xf>
    <xf numFmtId="4" fontId="4" fillId="0" borderId="14" xfId="0" applyNumberFormat="1" applyFont="1" applyBorder="1" applyAlignment="1">
      <alignment horizontal="center"/>
    </xf>
    <xf numFmtId="0" fontId="0" fillId="0" borderId="15" xfId="0" applyBorder="1"/>
    <xf numFmtId="3" fontId="6" fillId="0" borderId="46" xfId="0" applyNumberFormat="1" applyFont="1" applyBorder="1" applyAlignment="1">
      <alignment horizontal="left"/>
    </xf>
    <xf numFmtId="10" fontId="6" fillId="0" borderId="46" xfId="0" applyNumberFormat="1" applyFont="1" applyBorder="1" applyAlignment="1">
      <alignment horizontal="center"/>
    </xf>
    <xf numFmtId="0" fontId="9" fillId="0" borderId="35" xfId="0" applyFont="1" applyBorder="1" applyAlignment="1">
      <alignment horizontal="center"/>
    </xf>
    <xf numFmtId="0" fontId="9" fillId="0" borderId="47" xfId="0" applyFont="1" applyBorder="1" applyAlignment="1">
      <alignment horizontal="center"/>
    </xf>
    <xf numFmtId="4" fontId="4" fillId="4" borderId="7" xfId="0" applyNumberFormat="1" applyFont="1" applyFill="1" applyBorder="1" applyAlignment="1">
      <alignment horizontal="center" vertical="top"/>
    </xf>
    <xf numFmtId="4" fontId="4" fillId="4" borderId="8" xfId="0" applyNumberFormat="1" applyFont="1" applyFill="1" applyBorder="1" applyAlignment="1">
      <alignment horizontal="center" vertical="top"/>
    </xf>
    <xf numFmtId="165" fontId="14" fillId="0" borderId="9" xfId="0" applyNumberFormat="1" applyFont="1" applyBorder="1" applyAlignment="1">
      <alignment horizontal="center" vertical="top" wrapText="1"/>
    </xf>
    <xf numFmtId="165" fontId="14" fillId="0" borderId="9" xfId="0" applyNumberFormat="1" applyFont="1" applyBorder="1" applyAlignment="1">
      <alignment horizontal="center" wrapText="1"/>
    </xf>
    <xf numFmtId="0" fontId="13" fillId="6" borderId="58" xfId="0" applyFont="1" applyFill="1" applyBorder="1" applyAlignment="1">
      <alignment vertical="top" wrapText="1"/>
    </xf>
    <xf numFmtId="0" fontId="13" fillId="6" borderId="59" xfId="0" applyFont="1" applyFill="1" applyBorder="1" applyAlignment="1">
      <alignment horizontal="center" vertical="top"/>
    </xf>
    <xf numFmtId="0" fontId="13" fillId="6" borderId="60" xfId="0" applyFont="1" applyFill="1" applyBorder="1" applyAlignment="1">
      <alignment horizontal="center" vertical="top" wrapText="1"/>
    </xf>
    <xf numFmtId="0" fontId="6" fillId="0" borderId="24" xfId="0" applyFont="1" applyBorder="1" applyAlignment="1">
      <alignment vertical="top"/>
    </xf>
    <xf numFmtId="4" fontId="4" fillId="0" borderId="54" xfId="0" applyNumberFormat="1" applyFont="1" applyBorder="1" applyAlignment="1">
      <alignment horizontal="center" vertical="top"/>
    </xf>
    <xf numFmtId="4" fontId="4" fillId="4" borderId="46" xfId="0" applyNumberFormat="1" applyFont="1" applyFill="1" applyBorder="1" applyAlignment="1">
      <alignment horizontal="center" vertical="top"/>
    </xf>
    <xf numFmtId="0" fontId="9" fillId="0" borderId="44" xfId="0" applyFont="1" applyBorder="1" applyAlignment="1">
      <alignment horizontal="center"/>
    </xf>
    <xf numFmtId="0" fontId="9" fillId="0" borderId="43" xfId="0" applyFont="1" applyBorder="1" applyAlignment="1">
      <alignment horizontal="center" vertical="top"/>
    </xf>
    <xf numFmtId="0" fontId="9" fillId="0" borderId="44" xfId="0" applyFont="1" applyBorder="1" applyAlignment="1">
      <alignment horizontal="center" vertical="top"/>
    </xf>
    <xf numFmtId="0" fontId="9" fillId="0" borderId="35" xfId="0" applyFont="1" applyBorder="1" applyAlignment="1">
      <alignment horizontal="center" vertical="top"/>
    </xf>
    <xf numFmtId="0" fontId="9" fillId="0" borderId="47" xfId="0" applyFont="1" applyBorder="1" applyAlignment="1">
      <alignment horizontal="center" vertical="top"/>
    </xf>
    <xf numFmtId="0" fontId="6" fillId="0" borderId="8" xfId="0" applyFont="1" applyBorder="1" applyAlignment="1">
      <alignment horizontal="left" vertical="top"/>
    </xf>
    <xf numFmtId="0" fontId="13" fillId="10" borderId="3" xfId="0" applyFont="1" applyFill="1" applyBorder="1" applyAlignment="1">
      <alignment horizontal="center"/>
    </xf>
    <xf numFmtId="0" fontId="13" fillId="10" borderId="29" xfId="1" applyNumberFormat="1" applyFont="1" applyFill="1" applyBorder="1" applyAlignment="1">
      <alignment horizontal="center"/>
    </xf>
    <xf numFmtId="10" fontId="13" fillId="10" borderId="14" xfId="0" applyNumberFormat="1" applyFont="1" applyFill="1" applyBorder="1" applyAlignment="1">
      <alignment horizontal="center"/>
    </xf>
    <xf numFmtId="44" fontId="13" fillId="10" borderId="15" xfId="0" applyNumberFormat="1" applyFont="1" applyFill="1" applyBorder="1" applyAlignment="1">
      <alignment horizontal="center"/>
    </xf>
    <xf numFmtId="0" fontId="4" fillId="0" borderId="64" xfId="0" applyFont="1" applyBorder="1" applyAlignment="1">
      <alignment horizontal="center" vertical="center"/>
    </xf>
    <xf numFmtId="0" fontId="7" fillId="0" borderId="11" xfId="5" applyBorder="1" applyAlignment="1">
      <alignment wrapText="1"/>
    </xf>
    <xf numFmtId="0" fontId="6" fillId="0" borderId="8" xfId="0" applyFont="1" applyBorder="1" applyAlignment="1">
      <alignment horizontal="center" vertical="center"/>
    </xf>
    <xf numFmtId="10" fontId="6" fillId="0" borderId="9" xfId="0" applyNumberFormat="1" applyFont="1" applyBorder="1" applyAlignment="1">
      <alignment horizontal="center" vertical="center"/>
    </xf>
    <xf numFmtId="44" fontId="6" fillId="7" borderId="64" xfId="0" applyNumberFormat="1" applyFont="1" applyFill="1" applyBorder="1" applyAlignment="1">
      <alignment horizontal="center"/>
    </xf>
    <xf numFmtId="44" fontId="4" fillId="0" borderId="64" xfId="0" applyNumberFormat="1" applyFont="1" applyBorder="1" applyAlignment="1">
      <alignment horizontal="center"/>
    </xf>
    <xf numFmtId="0" fontId="7" fillId="0" borderId="20" xfId="5" applyBorder="1" applyAlignment="1">
      <alignment wrapText="1"/>
    </xf>
    <xf numFmtId="44" fontId="4" fillId="0" borderId="65" xfId="0" applyNumberFormat="1" applyFont="1" applyBorder="1" applyAlignment="1">
      <alignment horizontal="center"/>
    </xf>
    <xf numFmtId="0" fontId="4" fillId="0" borderId="3" xfId="0" applyFont="1" applyBorder="1" applyAlignment="1">
      <alignment horizontal="center" vertical="center"/>
    </xf>
    <xf numFmtId="0" fontId="5" fillId="0" borderId="13" xfId="5" applyFont="1" applyBorder="1" applyAlignment="1">
      <alignment wrapText="1"/>
    </xf>
    <xf numFmtId="44" fontId="4" fillId="0" borderId="15" xfId="0" applyNumberFormat="1" applyFont="1" applyBorder="1" applyAlignment="1">
      <alignment horizontal="center"/>
    </xf>
    <xf numFmtId="0" fontId="19" fillId="10" borderId="13" xfId="5" applyFont="1" applyFill="1" applyBorder="1" applyAlignment="1">
      <alignment horizontal="center"/>
    </xf>
    <xf numFmtId="0" fontId="7" fillId="0" borderId="50" xfId="5" applyBorder="1" applyAlignment="1">
      <alignment wrapText="1"/>
    </xf>
    <xf numFmtId="0" fontId="7" fillId="0" borderId="37" xfId="5" applyBorder="1" applyAlignment="1">
      <alignment wrapText="1"/>
    </xf>
    <xf numFmtId="0" fontId="6" fillId="0" borderId="11" xfId="0" applyFont="1" applyBorder="1" applyAlignment="1">
      <alignment horizontal="center" vertical="center"/>
    </xf>
    <xf numFmtId="0" fontId="4" fillId="0" borderId="28" xfId="0" applyFont="1" applyBorder="1" applyAlignment="1">
      <alignment horizontal="center" vertical="center"/>
    </xf>
    <xf numFmtId="0" fontId="7" fillId="0" borderId="62" xfId="5" applyBorder="1" applyAlignment="1">
      <alignment wrapText="1"/>
    </xf>
    <xf numFmtId="44" fontId="3" fillId="0" borderId="0" xfId="0" applyNumberFormat="1" applyFont="1"/>
    <xf numFmtId="0" fontId="6" fillId="0" borderId="41" xfId="0" applyFont="1" applyBorder="1"/>
    <xf numFmtId="0" fontId="13" fillId="10" borderId="3" xfId="0" applyFont="1" applyFill="1" applyBorder="1" applyAlignment="1">
      <alignment horizontal="center" vertical="top"/>
    </xf>
    <xf numFmtId="0" fontId="19" fillId="10" borderId="13" xfId="5" applyFont="1" applyFill="1" applyBorder="1" applyAlignment="1">
      <alignment horizontal="center" vertical="top"/>
    </xf>
    <xf numFmtId="0" fontId="13" fillId="10" borderId="29" xfId="1" applyNumberFormat="1" applyFont="1" applyFill="1" applyBorder="1" applyAlignment="1">
      <alignment horizontal="center" vertical="top"/>
    </xf>
    <xf numFmtId="10" fontId="13" fillId="10" borderId="14" xfId="0" applyNumberFormat="1" applyFont="1" applyFill="1" applyBorder="1" applyAlignment="1">
      <alignment horizontal="center" vertical="top"/>
    </xf>
    <xf numFmtId="44" fontId="13" fillId="10" borderId="15" xfId="0" applyNumberFormat="1" applyFont="1" applyFill="1" applyBorder="1" applyAlignment="1">
      <alignment horizontal="center" vertical="top"/>
    </xf>
    <xf numFmtId="0" fontId="0" fillId="0" borderId="64" xfId="0" applyBorder="1" applyAlignment="1">
      <alignment horizontal="center"/>
    </xf>
    <xf numFmtId="4" fontId="4" fillId="0" borderId="63" xfId="0" applyNumberFormat="1" applyFont="1" applyBorder="1" applyAlignment="1">
      <alignment horizontal="right"/>
    </xf>
    <xf numFmtId="0" fontId="6" fillId="0" borderId="66" xfId="0" applyFont="1" applyBorder="1"/>
    <xf numFmtId="0" fontId="4" fillId="3" borderId="50" xfId="0" applyFont="1" applyFill="1" applyBorder="1" applyAlignment="1">
      <alignment horizontal="left" vertical="center" wrapText="1"/>
    </xf>
    <xf numFmtId="0" fontId="6" fillId="0" borderId="34" xfId="0" applyFont="1" applyBorder="1"/>
    <xf numFmtId="0" fontId="6" fillId="3" borderId="37" xfId="0" applyFont="1" applyFill="1" applyBorder="1" applyAlignment="1">
      <alignment horizontal="left" vertical="center" wrapText="1"/>
    </xf>
    <xf numFmtId="0" fontId="6" fillId="0" borderId="8" xfId="0" applyFont="1" applyBorder="1" applyAlignment="1">
      <alignment horizontal="right" vertical="center" wrapText="1"/>
    </xf>
    <xf numFmtId="0" fontId="6" fillId="0" borderId="35" xfId="0" applyFont="1" applyBorder="1" applyAlignment="1">
      <alignment horizontal="right" vertical="center" wrapText="1"/>
    </xf>
    <xf numFmtId="0" fontId="6" fillId="0" borderId="37" xfId="0" applyFont="1" applyBorder="1" applyAlignment="1">
      <alignment horizontal="left" vertical="center" wrapText="1"/>
    </xf>
    <xf numFmtId="43" fontId="6" fillId="0" borderId="8" xfId="4" applyFont="1" applyBorder="1" applyAlignment="1">
      <alignment horizontal="center" vertical="center" wrapText="1"/>
    </xf>
    <xf numFmtId="166" fontId="6" fillId="0" borderId="8" xfId="4" applyNumberFormat="1" applyFont="1" applyBorder="1"/>
    <xf numFmtId="166" fontId="6" fillId="0" borderId="35" xfId="4" applyNumberFormat="1" applyFont="1" applyBorder="1"/>
    <xf numFmtId="0" fontId="6" fillId="0" borderId="64" xfId="0" applyFont="1" applyBorder="1"/>
    <xf numFmtId="0" fontId="6" fillId="3" borderId="37" xfId="0" applyFont="1" applyFill="1" applyBorder="1" applyAlignment="1">
      <alignment horizontal="left" vertical="center"/>
    </xf>
    <xf numFmtId="0" fontId="4" fillId="3" borderId="37" xfId="0" applyFont="1" applyFill="1" applyBorder="1" applyAlignment="1">
      <alignment horizontal="left" vertical="center"/>
    </xf>
    <xf numFmtId="0" fontId="6" fillId="0" borderId="61" xfId="0" applyFont="1" applyBorder="1"/>
    <xf numFmtId="0" fontId="6" fillId="0" borderId="45" xfId="0" applyFont="1" applyBorder="1" applyAlignment="1">
      <alignment horizontal="left" vertical="center"/>
    </xf>
    <xf numFmtId="0" fontId="6" fillId="0" borderId="46" xfId="0" applyFont="1" applyBorder="1" applyAlignment="1">
      <alignment horizontal="center" vertical="center" wrapText="1"/>
    </xf>
    <xf numFmtId="0" fontId="6" fillId="0" borderId="47" xfId="0" applyFont="1" applyBorder="1" applyAlignment="1">
      <alignment horizontal="center" vertical="center"/>
    </xf>
    <xf numFmtId="0" fontId="6" fillId="0" borderId="0" xfId="0" applyFont="1" applyAlignment="1">
      <alignment horizontal="left" vertical="center" wrapText="1"/>
    </xf>
    <xf numFmtId="0" fontId="4" fillId="0" borderId="0" xfId="0" applyFont="1" applyAlignment="1">
      <alignment horizontal="center" vertical="center" wrapText="1"/>
    </xf>
    <xf numFmtId="167" fontId="6" fillId="0" borderId="0" xfId="0" applyNumberFormat="1" applyFont="1" applyAlignment="1">
      <alignment horizontal="center" vertical="center"/>
    </xf>
    <xf numFmtId="167" fontId="4" fillId="0" borderId="15" xfId="0" applyNumberFormat="1" applyFont="1" applyBorder="1" applyAlignment="1">
      <alignment horizontal="center" vertical="center" wrapText="1"/>
    </xf>
    <xf numFmtId="0" fontId="4" fillId="0" borderId="0" xfId="0" applyFont="1" applyAlignment="1">
      <alignment horizontal="left" vertical="center" wrapText="1"/>
    </xf>
    <xf numFmtId="165" fontId="4" fillId="0" borderId="0" xfId="0" applyNumberFormat="1" applyFont="1" applyAlignment="1">
      <alignment horizontal="center" vertical="center" wrapText="1"/>
    </xf>
    <xf numFmtId="0" fontId="6" fillId="0" borderId="6" xfId="0" applyFont="1" applyBorder="1"/>
    <xf numFmtId="0" fontId="6" fillId="0" borderId="0" xfId="0" applyFont="1" applyAlignment="1">
      <alignment horizontal="left" vertical="center"/>
    </xf>
    <xf numFmtId="0" fontId="6" fillId="0" borderId="0" xfId="0" applyFont="1" applyAlignment="1">
      <alignment horizontal="right" vertical="center"/>
    </xf>
    <xf numFmtId="0" fontId="9" fillId="0" borderId="36" xfId="0" applyFont="1" applyBorder="1" applyAlignment="1">
      <alignment horizontal="center"/>
    </xf>
    <xf numFmtId="0" fontId="13" fillId="6" borderId="15" xfId="0" applyFont="1" applyFill="1" applyBorder="1" applyAlignment="1">
      <alignment horizontal="center" vertical="top"/>
    </xf>
    <xf numFmtId="0" fontId="6" fillId="0" borderId="50" xfId="0" applyFont="1" applyBorder="1" applyAlignment="1">
      <alignment vertical="top"/>
    </xf>
    <xf numFmtId="0" fontId="6" fillId="0" borderId="7" xfId="0" applyFont="1" applyBorder="1" applyAlignment="1">
      <alignment horizontal="left" vertical="top" wrapText="1"/>
    </xf>
    <xf numFmtId="0" fontId="6" fillId="0" borderId="7" xfId="0" applyFont="1" applyBorder="1" applyAlignment="1">
      <alignment horizontal="center" vertical="top"/>
    </xf>
    <xf numFmtId="0" fontId="9" fillId="0" borderId="36" xfId="0" applyFont="1" applyBorder="1" applyAlignment="1">
      <alignment horizontal="center" vertical="top"/>
    </xf>
    <xf numFmtId="0" fontId="6" fillId="0" borderId="37" xfId="0" applyFont="1" applyBorder="1" applyAlignment="1">
      <alignment vertical="top"/>
    </xf>
    <xf numFmtId="0" fontId="6" fillId="0" borderId="8" xfId="0" applyFont="1" applyBorder="1" applyAlignment="1">
      <alignment horizontal="left" vertical="top" wrapText="1"/>
    </xf>
    <xf numFmtId="0" fontId="6" fillId="0" borderId="8" xfId="0" applyFont="1" applyBorder="1" applyAlignment="1">
      <alignment horizontal="center" vertical="top"/>
    </xf>
    <xf numFmtId="0" fontId="6" fillId="0" borderId="45" xfId="0" applyFont="1" applyBorder="1" applyAlignment="1">
      <alignment vertical="top"/>
    </xf>
    <xf numFmtId="0" fontId="6" fillId="0" borderId="46" xfId="0" applyFont="1" applyBorder="1" applyAlignment="1">
      <alignment horizontal="left" vertical="top" wrapText="1"/>
    </xf>
    <xf numFmtId="0" fontId="6" fillId="0" borderId="46" xfId="0" applyFont="1" applyBorder="1" applyAlignment="1">
      <alignment horizontal="center" vertical="top"/>
    </xf>
    <xf numFmtId="0" fontId="6" fillId="0" borderId="42" xfId="0" applyFont="1" applyBorder="1" applyAlignment="1">
      <alignment vertical="top"/>
    </xf>
    <xf numFmtId="10" fontId="6" fillId="0" borderId="42" xfId="0" applyNumberFormat="1" applyFont="1" applyBorder="1" applyAlignment="1">
      <alignment horizontal="center" vertical="top"/>
    </xf>
    <xf numFmtId="167" fontId="6" fillId="0" borderId="35" xfId="0" applyNumberFormat="1" applyFont="1" applyBorder="1" applyAlignment="1">
      <alignment horizontal="center" vertical="top"/>
    </xf>
    <xf numFmtId="0" fontId="6" fillId="0" borderId="8" xfId="0" applyFont="1" applyBorder="1" applyAlignment="1">
      <alignment vertical="top"/>
    </xf>
    <xf numFmtId="10" fontId="6" fillId="0" borderId="8" xfId="0" applyNumberFormat="1" applyFont="1" applyBorder="1" applyAlignment="1">
      <alignment horizontal="center" vertical="top"/>
    </xf>
    <xf numFmtId="0" fontId="6" fillId="0" borderId="46" xfId="0" applyFont="1" applyBorder="1" applyAlignment="1">
      <alignment vertical="top"/>
    </xf>
    <xf numFmtId="10" fontId="6" fillId="0" borderId="46" xfId="0" applyNumberFormat="1" applyFont="1" applyBorder="1" applyAlignment="1">
      <alignment horizontal="center" vertical="top"/>
    </xf>
    <xf numFmtId="167" fontId="6" fillId="0" borderId="47" xfId="0" applyNumberFormat="1" applyFont="1" applyBorder="1" applyAlignment="1">
      <alignment horizontal="center" vertical="top"/>
    </xf>
    <xf numFmtId="10" fontId="6" fillId="0" borderId="7" xfId="0" applyNumberFormat="1" applyFont="1" applyBorder="1" applyAlignment="1">
      <alignment horizontal="center" vertical="top"/>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29" xfId="0" applyFont="1" applyBorder="1" applyAlignment="1">
      <alignment horizontal="left" vertical="top"/>
    </xf>
    <xf numFmtId="165" fontId="6" fillId="0" borderId="44" xfId="0" applyNumberFormat="1" applyFont="1" applyBorder="1" applyAlignment="1">
      <alignment horizontal="right" vertical="top"/>
    </xf>
    <xf numFmtId="165" fontId="6" fillId="0" borderId="35" xfId="0" applyNumberFormat="1" applyFont="1" applyBorder="1" applyAlignment="1">
      <alignment horizontal="right" vertical="top"/>
    </xf>
    <xf numFmtId="165" fontId="6" fillId="0" borderId="47" xfId="0" applyNumberFormat="1" applyFont="1" applyBorder="1" applyAlignment="1">
      <alignment horizontal="right" vertical="top"/>
    </xf>
    <xf numFmtId="165" fontId="4" fillId="0" borderId="15" xfId="0" applyNumberFormat="1" applyFont="1" applyBorder="1" applyAlignment="1">
      <alignment horizontal="right" vertical="center" wrapText="1"/>
    </xf>
    <xf numFmtId="0" fontId="14" fillId="0" borderId="34" xfId="0" applyFont="1" applyBorder="1" applyAlignment="1">
      <alignment vertical="top" wrapText="1"/>
    </xf>
    <xf numFmtId="0" fontId="14" fillId="0" borderId="10" xfId="0" applyFont="1" applyBorder="1" applyAlignment="1">
      <alignment vertical="top" wrapText="1"/>
    </xf>
    <xf numFmtId="0" fontId="14" fillId="0" borderId="66" xfId="0" applyFont="1" applyBorder="1" applyAlignment="1">
      <alignment vertical="top" wrapText="1"/>
    </xf>
    <xf numFmtId="0" fontId="14" fillId="0" borderId="22" xfId="0" applyFont="1" applyBorder="1" applyAlignment="1">
      <alignment vertical="top" wrapText="1"/>
    </xf>
    <xf numFmtId="165" fontId="14" fillId="0" borderId="21" xfId="0" applyNumberFormat="1" applyFont="1" applyBorder="1" applyAlignment="1">
      <alignment horizontal="right" vertical="top"/>
    </xf>
    <xf numFmtId="165" fontId="14" fillId="7" borderId="21" xfId="0" applyNumberFormat="1" applyFont="1" applyFill="1" applyBorder="1" applyAlignment="1">
      <alignment horizontal="right" vertical="top" wrapText="1"/>
    </xf>
    <xf numFmtId="165" fontId="14" fillId="7" borderId="43" xfId="0" applyNumberFormat="1" applyFont="1" applyFill="1" applyBorder="1" applyAlignment="1">
      <alignment horizontal="right" vertical="top" wrapText="1"/>
    </xf>
    <xf numFmtId="0" fontId="14" fillId="0" borderId="35" xfId="0" applyFont="1" applyBorder="1" applyAlignment="1">
      <alignment vertical="top" wrapText="1"/>
    </xf>
    <xf numFmtId="0" fontId="13" fillId="6" borderId="5" xfId="0" applyFont="1" applyFill="1" applyBorder="1" applyAlignment="1">
      <alignment horizontal="center" vertical="top" wrapText="1"/>
    </xf>
    <xf numFmtId="0" fontId="9" fillId="0" borderId="40" xfId="0" applyFont="1" applyBorder="1" applyAlignment="1">
      <alignment horizontal="center" vertical="top"/>
    </xf>
    <xf numFmtId="0" fontId="13" fillId="6" borderId="3" xfId="0" applyFont="1" applyFill="1" applyBorder="1" applyAlignment="1">
      <alignment vertical="top"/>
    </xf>
    <xf numFmtId="0" fontId="13" fillId="6" borderId="4" xfId="0" applyFont="1" applyFill="1" applyBorder="1" applyAlignment="1">
      <alignment vertical="top"/>
    </xf>
    <xf numFmtId="0" fontId="13" fillId="6" borderId="5" xfId="0" applyFont="1" applyFill="1" applyBorder="1" applyAlignment="1">
      <alignment horizontal="right" vertical="top"/>
    </xf>
    <xf numFmtId="0" fontId="21" fillId="0" borderId="22" xfId="0" applyFont="1" applyBorder="1"/>
    <xf numFmtId="0" fontId="9" fillId="0" borderId="22" xfId="0" applyFont="1" applyBorder="1"/>
    <xf numFmtId="4" fontId="4" fillId="4" borderId="8" xfId="0" applyNumberFormat="1" applyFont="1" applyFill="1" applyBorder="1" applyAlignment="1">
      <alignment vertical="top"/>
    </xf>
    <xf numFmtId="4" fontId="4" fillId="4" borderId="7" xfId="0" applyNumberFormat="1" applyFont="1" applyFill="1" applyBorder="1" applyAlignment="1">
      <alignment vertical="top"/>
    </xf>
    <xf numFmtId="0" fontId="13" fillId="6" borderId="13" xfId="0" applyFont="1" applyFill="1" applyBorder="1" applyAlignment="1">
      <alignment vertical="top" wrapText="1"/>
    </xf>
    <xf numFmtId="0" fontId="13" fillId="6" borderId="53" xfId="0" applyFont="1" applyFill="1" applyBorder="1" applyAlignment="1">
      <alignment horizontal="right" vertical="top"/>
    </xf>
    <xf numFmtId="4" fontId="4" fillId="0" borderId="54" xfId="0" applyNumberFormat="1" applyFont="1" applyBorder="1" applyAlignment="1">
      <alignment horizontal="right" vertical="top"/>
    </xf>
    <xf numFmtId="0" fontId="9" fillId="0" borderId="67" xfId="0" applyFont="1" applyBorder="1" applyAlignment="1">
      <alignment horizontal="center" vertical="top"/>
    </xf>
    <xf numFmtId="0" fontId="13" fillId="6" borderId="6" xfId="0" applyFont="1" applyFill="1" applyBorder="1" applyAlignment="1">
      <alignment horizontal="center" vertical="top"/>
    </xf>
    <xf numFmtId="4" fontId="4" fillId="4" borderId="65" xfId="0" applyNumberFormat="1" applyFont="1" applyFill="1" applyBorder="1" applyAlignment="1">
      <alignment horizontal="center" vertical="top"/>
    </xf>
    <xf numFmtId="4" fontId="4" fillId="4" borderId="64" xfId="0" applyNumberFormat="1" applyFont="1" applyFill="1" applyBorder="1" applyAlignment="1">
      <alignment horizontal="center" vertical="top"/>
    </xf>
    <xf numFmtId="0" fontId="6" fillId="0" borderId="55" xfId="0" applyFont="1" applyBorder="1" applyAlignment="1">
      <alignment horizontal="left" vertical="top"/>
    </xf>
    <xf numFmtId="4" fontId="4" fillId="4" borderId="68" xfId="0" applyNumberFormat="1" applyFont="1" applyFill="1" applyBorder="1" applyAlignment="1">
      <alignment horizontal="center" vertical="top"/>
    </xf>
    <xf numFmtId="0" fontId="6" fillId="0" borderId="13" xfId="0" applyFont="1" applyBorder="1" applyAlignment="1">
      <alignment vertical="top"/>
    </xf>
    <xf numFmtId="4" fontId="4" fillId="0" borderId="6" xfId="0" applyNumberFormat="1" applyFont="1" applyBorder="1" applyAlignment="1">
      <alignment horizontal="center" vertical="top"/>
    </xf>
    <xf numFmtId="0" fontId="4" fillId="0" borderId="14" xfId="0" applyFont="1" applyBorder="1" applyAlignment="1">
      <alignment horizontal="left"/>
    </xf>
    <xf numFmtId="4" fontId="4" fillId="0" borderId="14" xfId="0" applyNumberFormat="1" applyFont="1" applyBorder="1" applyAlignment="1">
      <alignment horizontal="center" vertical="top"/>
    </xf>
    <xf numFmtId="0" fontId="6" fillId="0" borderId="62" xfId="0" applyFont="1" applyBorder="1" applyAlignment="1">
      <alignment horizontal="left" vertical="top"/>
    </xf>
    <xf numFmtId="4" fontId="4" fillId="4" borderId="70" xfId="0" applyNumberFormat="1" applyFont="1" applyFill="1" applyBorder="1" applyAlignment="1">
      <alignment horizontal="center" vertical="top"/>
    </xf>
    <xf numFmtId="0" fontId="9" fillId="0" borderId="71" xfId="0" applyFont="1" applyBorder="1" applyAlignment="1">
      <alignment horizontal="center" vertical="top"/>
    </xf>
    <xf numFmtId="0" fontId="13" fillId="6" borderId="43" xfId="0" applyFont="1" applyFill="1" applyBorder="1" applyAlignment="1">
      <alignment horizontal="right" vertical="top" wrapText="1"/>
    </xf>
    <xf numFmtId="0" fontId="6" fillId="0" borderId="46" xfId="0" applyFont="1" applyBorder="1"/>
    <xf numFmtId="165" fontId="14" fillId="0" borderId="8" xfId="0" applyNumberFormat="1" applyFont="1" applyBorder="1" applyAlignment="1">
      <alignment horizontal="center" vertical="top" wrapText="1"/>
    </xf>
    <xf numFmtId="165" fontId="14" fillId="0" borderId="8" xfId="0" applyNumberFormat="1" applyFont="1" applyBorder="1" applyAlignment="1">
      <alignment horizontal="right" vertical="top" wrapText="1"/>
    </xf>
    <xf numFmtId="165" fontId="14" fillId="0" borderId="42" xfId="0" applyNumberFormat="1" applyFont="1" applyBorder="1" applyAlignment="1">
      <alignment horizontal="right" vertical="top"/>
    </xf>
    <xf numFmtId="0" fontId="13" fillId="6" borderId="15" xfId="0" applyFont="1" applyFill="1" applyBorder="1" applyAlignment="1">
      <alignment horizontal="right" vertical="top" wrapText="1"/>
    </xf>
    <xf numFmtId="0" fontId="6" fillId="0" borderId="70" xfId="0" applyFont="1" applyBorder="1" applyAlignment="1">
      <alignment horizontal="center"/>
    </xf>
    <xf numFmtId="0" fontId="6" fillId="0" borderId="70" xfId="0" applyFont="1" applyBorder="1"/>
    <xf numFmtId="0" fontId="4" fillId="0" borderId="70" xfId="0" applyFont="1" applyBorder="1" applyAlignment="1">
      <alignment horizontal="center"/>
    </xf>
    <xf numFmtId="0" fontId="0" fillId="0" borderId="71" xfId="0" applyBorder="1"/>
    <xf numFmtId="3" fontId="6" fillId="0" borderId="42" xfId="0" applyNumberFormat="1" applyFont="1" applyBorder="1" applyAlignment="1">
      <alignment horizontal="left"/>
    </xf>
    <xf numFmtId="10" fontId="6" fillId="0" borderId="42" xfId="0" applyNumberFormat="1" applyFont="1" applyBorder="1" applyAlignment="1">
      <alignment horizontal="center"/>
    </xf>
    <xf numFmtId="4" fontId="4" fillId="0" borderId="42" xfId="0" applyNumberFormat="1" applyFont="1" applyBorder="1" applyAlignment="1">
      <alignment horizontal="center"/>
    </xf>
    <xf numFmtId="0" fontId="9" fillId="0" borderId="43" xfId="0" applyFont="1" applyBorder="1" applyAlignment="1">
      <alignment horizontal="center"/>
    </xf>
    <xf numFmtId="10" fontId="6" fillId="0" borderId="70" xfId="0" applyNumberFormat="1" applyFont="1" applyBorder="1" applyAlignment="1">
      <alignment horizontal="center"/>
    </xf>
    <xf numFmtId="4" fontId="4" fillId="0" borderId="70" xfId="0" applyNumberFormat="1" applyFont="1" applyBorder="1" applyAlignment="1">
      <alignment horizontal="center"/>
    </xf>
    <xf numFmtId="0" fontId="0" fillId="0" borderId="44" xfId="0" applyBorder="1" applyAlignment="1">
      <alignment horizontal="center"/>
    </xf>
    <xf numFmtId="0" fontId="6" fillId="0" borderId="14" xfId="0" applyFont="1" applyBorder="1"/>
    <xf numFmtId="10" fontId="6" fillId="0" borderId="14" xfId="0" applyNumberFormat="1" applyFont="1" applyBorder="1" applyAlignment="1">
      <alignment horizontal="center"/>
    </xf>
    <xf numFmtId="0" fontId="9" fillId="0" borderId="15" xfId="0" applyFont="1" applyBorder="1" applyAlignment="1">
      <alignment horizontal="center"/>
    </xf>
    <xf numFmtId="0" fontId="6" fillId="0" borderId="12" xfId="0" applyFont="1" applyBorder="1" applyAlignment="1">
      <alignment horizontal="left" vertical="top"/>
    </xf>
    <xf numFmtId="4" fontId="4" fillId="4" borderId="12" xfId="0" applyNumberFormat="1" applyFont="1" applyFill="1" applyBorder="1" applyAlignment="1">
      <alignment horizontal="center" vertical="top"/>
    </xf>
    <xf numFmtId="0" fontId="9" fillId="0" borderId="73" xfId="0" applyFont="1" applyBorder="1" applyAlignment="1">
      <alignment horizontal="center" vertical="top"/>
    </xf>
    <xf numFmtId="0" fontId="6" fillId="0" borderId="7" xfId="0" applyFont="1" applyBorder="1" applyAlignment="1">
      <alignment horizontal="left" vertical="top"/>
    </xf>
    <xf numFmtId="165" fontId="14" fillId="0" borderId="9" xfId="0" applyNumberFormat="1" applyFont="1" applyBorder="1" applyAlignment="1">
      <alignment horizontal="right" vertical="top" wrapText="1"/>
    </xf>
    <xf numFmtId="0" fontId="13" fillId="6" borderId="14" xfId="0" applyFont="1" applyFill="1" applyBorder="1" applyAlignment="1">
      <alignment horizontal="center" vertical="top" wrapText="1"/>
    </xf>
    <xf numFmtId="0" fontId="14" fillId="0" borderId="8" xfId="0" applyFont="1" applyBorder="1" applyAlignment="1">
      <alignment horizontal="left" vertical="top" wrapText="1"/>
    </xf>
    <xf numFmtId="0" fontId="13" fillId="6" borderId="3" xfId="0" applyFont="1" applyFill="1" applyBorder="1" applyAlignment="1">
      <alignment horizontal="center" vertical="top"/>
    </xf>
    <xf numFmtId="0" fontId="9" fillId="0" borderId="0" xfId="0" applyFont="1" applyAlignment="1">
      <alignment horizontal="center" vertical="top" wrapText="1"/>
    </xf>
    <xf numFmtId="0" fontId="10" fillId="0" borderId="0" xfId="0" applyFont="1" applyAlignment="1">
      <alignment vertical="top"/>
    </xf>
    <xf numFmtId="0" fontId="6" fillId="0" borderId="0" xfId="0" applyFont="1" applyAlignment="1">
      <alignment vertical="top"/>
    </xf>
    <xf numFmtId="0" fontId="9" fillId="0" borderId="0" xfId="0" applyFont="1" applyAlignment="1">
      <alignment vertical="top" wrapText="1"/>
    </xf>
    <xf numFmtId="0" fontId="12" fillId="0" borderId="0" xfId="0" applyFont="1" applyAlignment="1">
      <alignment vertical="top"/>
    </xf>
    <xf numFmtId="0" fontId="6" fillId="0" borderId="28" xfId="0" applyFont="1" applyBorder="1" applyAlignment="1">
      <alignment vertical="top"/>
    </xf>
    <xf numFmtId="165" fontId="6" fillId="0" borderId="0" xfId="0" applyNumberFormat="1" applyFont="1" applyAlignment="1">
      <alignment vertical="top"/>
    </xf>
    <xf numFmtId="165" fontId="6" fillId="0" borderId="31" xfId="0" applyNumberFormat="1" applyFont="1" applyBorder="1" applyAlignment="1">
      <alignment horizontal="right" vertical="top"/>
    </xf>
    <xf numFmtId="0" fontId="6" fillId="0" borderId="32" xfId="0" applyFont="1" applyBorder="1" applyAlignment="1">
      <alignment vertical="top"/>
    </xf>
    <xf numFmtId="165" fontId="6" fillId="0" borderId="2" xfId="0" applyNumberFormat="1" applyFont="1" applyBorder="1" applyAlignment="1">
      <alignment vertical="top"/>
    </xf>
    <xf numFmtId="165" fontId="6" fillId="0" borderId="33" xfId="0" applyNumberFormat="1" applyFont="1" applyBorder="1" applyAlignment="1">
      <alignment horizontal="right" vertical="top"/>
    </xf>
    <xf numFmtId="0" fontId="6" fillId="0" borderId="3" xfId="0" applyFont="1" applyBorder="1" applyAlignment="1">
      <alignment vertical="top"/>
    </xf>
    <xf numFmtId="165" fontId="6" fillId="0" borderId="4" xfId="0" applyNumberFormat="1" applyFont="1" applyBorder="1" applyAlignment="1">
      <alignment vertical="top"/>
    </xf>
    <xf numFmtId="165" fontId="4" fillId="0" borderId="5" xfId="0" applyNumberFormat="1" applyFont="1" applyBorder="1" applyAlignment="1">
      <alignment horizontal="right" vertical="top"/>
    </xf>
    <xf numFmtId="165" fontId="6" fillId="0" borderId="0" xfId="0" applyNumberFormat="1" applyFont="1" applyAlignment="1">
      <alignment horizontal="right" vertical="top"/>
    </xf>
    <xf numFmtId="0" fontId="4" fillId="0" borderId="0" xfId="0" applyFont="1" applyAlignment="1">
      <alignment horizontal="right" vertical="top" wrapText="1"/>
    </xf>
    <xf numFmtId="0" fontId="4" fillId="0" borderId="0" xfId="0" applyFont="1" applyAlignment="1">
      <alignment vertical="top"/>
    </xf>
    <xf numFmtId="0" fontId="0" fillId="0" borderId="0" xfId="0" applyAlignment="1">
      <alignment vertical="top"/>
    </xf>
    <xf numFmtId="0" fontId="6" fillId="0" borderId="0" xfId="0" applyFont="1" applyAlignment="1">
      <alignment horizontal="right" vertical="top" wrapText="1"/>
    </xf>
    <xf numFmtId="9" fontId="6" fillId="4" borderId="0" xfId="1" applyFont="1" applyFill="1" applyAlignment="1">
      <alignment horizontal="center" vertical="top"/>
    </xf>
    <xf numFmtId="165" fontId="4" fillId="0" borderId="0" xfId="0" applyNumberFormat="1" applyFont="1" applyAlignment="1">
      <alignment vertical="top"/>
    </xf>
    <xf numFmtId="0" fontId="4" fillId="0" borderId="22" xfId="0" applyFont="1" applyBorder="1" applyAlignment="1">
      <alignment horizontal="right" vertical="top" wrapText="1"/>
    </xf>
    <xf numFmtId="9" fontId="4" fillId="0" borderId="22" xfId="1" applyFont="1" applyBorder="1" applyAlignment="1">
      <alignment horizontal="center" vertical="top"/>
    </xf>
    <xf numFmtId="165" fontId="4" fillId="0" borderId="22" xfId="0" applyNumberFormat="1" applyFont="1" applyBorder="1" applyAlignment="1">
      <alignment vertical="top"/>
    </xf>
    <xf numFmtId="165" fontId="9" fillId="0" borderId="0" xfId="0" applyNumberFormat="1" applyFont="1" applyAlignment="1">
      <alignment vertical="top"/>
    </xf>
    <xf numFmtId="0" fontId="4" fillId="0" borderId="6" xfId="0" applyFont="1" applyBorder="1" applyAlignment="1">
      <alignment horizontal="center" vertical="top"/>
    </xf>
    <xf numFmtId="0" fontId="4" fillId="0" borderId="6" xfId="0" applyFont="1" applyBorder="1" applyAlignment="1">
      <alignment horizontal="center" vertical="top" wrapText="1"/>
    </xf>
    <xf numFmtId="0" fontId="6" fillId="3" borderId="24" xfId="0" applyFont="1" applyFill="1" applyBorder="1" applyAlignment="1">
      <alignment horizontal="left" vertical="top" wrapText="1"/>
    </xf>
    <xf numFmtId="0" fontId="6" fillId="4" borderId="25" xfId="0" applyFont="1" applyFill="1" applyBorder="1" applyAlignment="1">
      <alignment horizontal="center" vertical="top" wrapText="1"/>
    </xf>
    <xf numFmtId="0" fontId="6" fillId="0" borderId="16" xfId="0" applyFont="1" applyBorder="1" applyAlignment="1">
      <alignment vertical="top"/>
    </xf>
    <xf numFmtId="0" fontId="6" fillId="0" borderId="16" xfId="0" applyFont="1" applyBorder="1" applyAlignment="1">
      <alignment vertical="top" wrapText="1"/>
    </xf>
    <xf numFmtId="0" fontId="9" fillId="0" borderId="16" xfId="0" applyFont="1" applyBorder="1" applyAlignment="1">
      <alignment vertical="top"/>
    </xf>
    <xf numFmtId="165" fontId="6" fillId="0" borderId="22" xfId="0" applyNumberFormat="1" applyFont="1" applyBorder="1" applyAlignment="1">
      <alignment vertical="top"/>
    </xf>
    <xf numFmtId="0" fontId="6" fillId="0" borderId="0" xfId="0" applyFont="1" applyAlignment="1">
      <alignment vertical="center"/>
    </xf>
    <xf numFmtId="0" fontId="6" fillId="0" borderId="0" xfId="0" applyFont="1" applyAlignment="1">
      <alignment vertical="center" wrapText="1"/>
    </xf>
    <xf numFmtId="0" fontId="22" fillId="0" borderId="28" xfId="0" applyFont="1" applyBorder="1" applyAlignment="1">
      <alignment vertical="top"/>
    </xf>
    <xf numFmtId="165" fontId="22" fillId="0" borderId="31" xfId="0" applyNumberFormat="1" applyFont="1" applyBorder="1" applyAlignment="1">
      <alignment horizontal="right" vertical="top"/>
    </xf>
    <xf numFmtId="0" fontId="4" fillId="0" borderId="62" xfId="0" applyFont="1" applyBorder="1"/>
    <xf numFmtId="0" fontId="6" fillId="0" borderId="42" xfId="0" applyFont="1" applyBorder="1"/>
    <xf numFmtId="0" fontId="23" fillId="0" borderId="9" xfId="0" applyFont="1" applyBorder="1" applyAlignment="1">
      <alignment horizontal="left" wrapText="1"/>
    </xf>
    <xf numFmtId="0" fontId="18" fillId="5" borderId="23" xfId="0" applyFont="1" applyFill="1" applyBorder="1" applyAlignment="1">
      <alignment horizontal="center" vertical="top" wrapText="1"/>
    </xf>
    <xf numFmtId="0" fontId="18" fillId="5" borderId="0" xfId="0" applyFont="1" applyFill="1" applyAlignment="1">
      <alignment horizontal="center" vertical="top" wrapText="1"/>
    </xf>
    <xf numFmtId="0" fontId="14" fillId="0" borderId="0" xfId="0" applyFont="1" applyAlignment="1">
      <alignment vertical="top"/>
    </xf>
    <xf numFmtId="0" fontId="23" fillId="0" borderId="9" xfId="0" applyFont="1" applyBorder="1" applyAlignment="1">
      <alignment horizontal="left" vertical="top" wrapText="1"/>
    </xf>
    <xf numFmtId="165" fontId="14" fillId="0" borderId="8" xfId="0" applyNumberFormat="1" applyFont="1" applyBorder="1" applyAlignment="1">
      <alignment horizontal="right" vertical="top"/>
    </xf>
    <xf numFmtId="165" fontId="14" fillId="0" borderId="35" xfId="0" applyNumberFormat="1" applyFont="1" applyBorder="1" applyAlignment="1">
      <alignment horizontal="right" vertical="top"/>
    </xf>
    <xf numFmtId="0" fontId="4" fillId="0" borderId="37" xfId="0" applyFont="1" applyBorder="1" applyAlignment="1">
      <alignment horizontal="center" vertical="top"/>
    </xf>
    <xf numFmtId="0" fontId="4" fillId="0" borderId="8" xfId="0" applyFont="1" applyBorder="1" applyAlignment="1">
      <alignment horizontal="left" vertical="top"/>
    </xf>
    <xf numFmtId="165" fontId="4" fillId="8" borderId="35" xfId="0" applyNumberFormat="1" applyFont="1" applyFill="1" applyBorder="1" applyAlignment="1">
      <alignment horizontal="right" vertical="top" wrapText="1"/>
    </xf>
    <xf numFmtId="165" fontId="4" fillId="8" borderId="35" xfId="0" applyNumberFormat="1" applyFont="1" applyFill="1" applyBorder="1" applyAlignment="1">
      <alignment horizontal="center" vertical="top" wrapText="1"/>
    </xf>
    <xf numFmtId="0" fontId="4" fillId="0" borderId="9" xfId="0" applyFont="1" applyBorder="1" applyAlignment="1">
      <alignment horizontal="left" vertical="top"/>
    </xf>
    <xf numFmtId="0" fontId="4" fillId="0" borderId="11" xfId="0" applyFont="1" applyBorder="1" applyAlignment="1">
      <alignment horizontal="left" vertical="top"/>
    </xf>
    <xf numFmtId="165" fontId="4" fillId="0" borderId="35" xfId="0" applyNumberFormat="1" applyFont="1" applyBorder="1" applyAlignment="1">
      <alignment horizontal="center" vertical="top" wrapText="1"/>
    </xf>
    <xf numFmtId="0" fontId="4" fillId="0" borderId="7" xfId="0" applyFont="1" applyBorder="1" applyAlignment="1">
      <alignment horizontal="left" vertical="top"/>
    </xf>
    <xf numFmtId="165" fontId="6" fillId="4" borderId="44" xfId="0" applyNumberFormat="1" applyFont="1" applyFill="1" applyBorder="1" applyAlignment="1">
      <alignment horizontal="right" vertical="top" wrapText="1"/>
    </xf>
    <xf numFmtId="165" fontId="6" fillId="4" borderId="35" xfId="0" applyNumberFormat="1" applyFont="1" applyFill="1" applyBorder="1" applyAlignment="1">
      <alignment horizontal="right" vertical="top" wrapText="1"/>
    </xf>
    <xf numFmtId="165" fontId="6" fillId="0" borderId="35" xfId="0" applyNumberFormat="1" applyFont="1" applyBorder="1" applyAlignment="1">
      <alignment horizontal="right" vertical="top" wrapText="1"/>
    </xf>
    <xf numFmtId="0" fontId="15" fillId="4" borderId="35" xfId="2" applyFont="1" applyFill="1" applyBorder="1" applyAlignment="1">
      <alignment horizontal="center" vertical="top" wrapText="1"/>
    </xf>
    <xf numFmtId="0" fontId="4" fillId="0" borderId="45" xfId="0" applyFont="1" applyBorder="1" applyAlignment="1">
      <alignment horizontal="center" vertical="top"/>
    </xf>
    <xf numFmtId="0" fontId="4" fillId="0" borderId="46" xfId="0" applyFont="1" applyBorder="1" applyAlignment="1">
      <alignment horizontal="left" vertical="top"/>
    </xf>
    <xf numFmtId="4" fontId="4" fillId="4" borderId="47" xfId="0" applyNumberFormat="1" applyFont="1" applyFill="1" applyBorder="1" applyAlignment="1">
      <alignment horizontal="center" vertical="top"/>
    </xf>
    <xf numFmtId="0" fontId="8" fillId="0" borderId="48" xfId="0" applyFont="1" applyBorder="1" applyAlignment="1">
      <alignment horizontal="center" vertical="top"/>
    </xf>
    <xf numFmtId="0" fontId="8" fillId="0" borderId="0" xfId="0" applyFont="1" applyAlignment="1">
      <alignment horizontal="center" vertical="top"/>
    </xf>
    <xf numFmtId="0" fontId="3" fillId="0" borderId="0" xfId="0" applyFont="1" applyAlignment="1">
      <alignment vertical="top"/>
    </xf>
    <xf numFmtId="0" fontId="8" fillId="0" borderId="49" xfId="0" applyFont="1" applyBorder="1" applyAlignment="1">
      <alignment vertical="top"/>
    </xf>
    <xf numFmtId="0" fontId="4" fillId="0" borderId="28" xfId="0" applyFont="1" applyBorder="1" applyAlignment="1">
      <alignment horizontal="left" vertical="top"/>
    </xf>
    <xf numFmtId="0" fontId="6" fillId="0" borderId="70" xfId="0" applyFont="1" applyBorder="1" applyAlignment="1">
      <alignment horizontal="center" vertical="top"/>
    </xf>
    <xf numFmtId="0" fontId="6" fillId="0" borderId="70" xfId="0" applyFont="1" applyBorder="1" applyAlignment="1">
      <alignment vertical="top"/>
    </xf>
    <xf numFmtId="0" fontId="4" fillId="0" borderId="70" xfId="0" applyFont="1" applyBorder="1" applyAlignment="1">
      <alignment horizontal="center" vertical="top"/>
    </xf>
    <xf numFmtId="0" fontId="0" fillId="0" borderId="71" xfId="0" applyBorder="1" applyAlignment="1">
      <alignment vertical="top"/>
    </xf>
    <xf numFmtId="3" fontId="6" fillId="0" borderId="42" xfId="0" applyNumberFormat="1" applyFont="1" applyBorder="1" applyAlignment="1">
      <alignment horizontal="left" vertical="top"/>
    </xf>
    <xf numFmtId="4" fontId="4" fillId="0" borderId="42" xfId="0" applyNumberFormat="1" applyFont="1" applyBorder="1" applyAlignment="1">
      <alignment horizontal="center" vertical="top"/>
    </xf>
    <xf numFmtId="3" fontId="6" fillId="0" borderId="8" xfId="0" applyNumberFormat="1" applyFont="1" applyBorder="1" applyAlignment="1">
      <alignment horizontal="left" vertical="top"/>
    </xf>
    <xf numFmtId="4" fontId="4" fillId="0" borderId="8" xfId="0" applyNumberFormat="1" applyFont="1" applyBorder="1" applyAlignment="1">
      <alignment horizontal="center" vertical="top"/>
    </xf>
    <xf numFmtId="3" fontId="6" fillId="0" borderId="46" xfId="0" applyNumberFormat="1" applyFont="1" applyBorder="1" applyAlignment="1">
      <alignment horizontal="left" vertical="top"/>
    </xf>
    <xf numFmtId="4" fontId="4" fillId="0" borderId="46" xfId="0" applyNumberFormat="1" applyFont="1" applyBorder="1" applyAlignment="1">
      <alignment horizontal="center" vertical="top"/>
    </xf>
    <xf numFmtId="3" fontId="6" fillId="0" borderId="7" xfId="0" applyNumberFormat="1" applyFont="1" applyBorder="1" applyAlignment="1">
      <alignment horizontal="left" vertical="top"/>
    </xf>
    <xf numFmtId="4" fontId="4" fillId="0" borderId="7" xfId="0" applyNumberFormat="1" applyFont="1" applyBorder="1" applyAlignment="1">
      <alignment horizontal="center" vertical="top"/>
    </xf>
    <xf numFmtId="0" fontId="6" fillId="0" borderId="12" xfId="0" applyFont="1" applyBorder="1" applyAlignment="1">
      <alignment vertical="top"/>
    </xf>
    <xf numFmtId="10" fontId="6" fillId="0" borderId="12" xfId="0" applyNumberFormat="1" applyFont="1" applyBorder="1" applyAlignment="1">
      <alignment horizontal="center" vertical="top"/>
    </xf>
    <xf numFmtId="4" fontId="4" fillId="0" borderId="12" xfId="0" applyNumberFormat="1" applyFont="1" applyBorder="1" applyAlignment="1">
      <alignment horizontal="center" vertical="top"/>
    </xf>
    <xf numFmtId="0" fontId="4" fillId="0" borderId="3" xfId="0" applyFont="1" applyBorder="1" applyAlignment="1">
      <alignment horizontal="center" vertical="top"/>
    </xf>
    <xf numFmtId="0" fontId="4" fillId="0" borderId="13" xfId="0" applyFont="1" applyBorder="1" applyAlignment="1">
      <alignment vertical="top"/>
    </xf>
    <xf numFmtId="0" fontId="6" fillId="0" borderId="14" xfId="0" applyFont="1" applyBorder="1" applyAlignment="1">
      <alignment vertical="top"/>
    </xf>
    <xf numFmtId="10" fontId="6" fillId="0" borderId="14" xfId="0" applyNumberFormat="1" applyFont="1" applyBorder="1" applyAlignment="1">
      <alignment horizontal="center" vertical="top"/>
    </xf>
    <xf numFmtId="0" fontId="9" fillId="0" borderId="15" xfId="0" applyFont="1" applyBorder="1" applyAlignment="1">
      <alignment horizontal="center" vertical="top"/>
    </xf>
    <xf numFmtId="0" fontId="4" fillId="0" borderId="62" xfId="0" applyFont="1" applyBorder="1" applyAlignment="1">
      <alignment vertical="top"/>
    </xf>
    <xf numFmtId="10" fontId="6" fillId="0" borderId="70" xfId="0" applyNumberFormat="1" applyFont="1" applyBorder="1" applyAlignment="1">
      <alignment horizontal="center" vertical="top"/>
    </xf>
    <xf numFmtId="4" fontId="4" fillId="0" borderId="70" xfId="0" applyNumberFormat="1" applyFont="1" applyBorder="1" applyAlignment="1">
      <alignment horizontal="center" vertical="top"/>
    </xf>
    <xf numFmtId="0" fontId="0" fillId="0" borderId="44" xfId="0" applyBorder="1" applyAlignment="1">
      <alignment horizontal="center" vertical="top"/>
    </xf>
    <xf numFmtId="0" fontId="0" fillId="0" borderId="15" xfId="0" applyBorder="1" applyAlignment="1">
      <alignment vertical="top"/>
    </xf>
    <xf numFmtId="4" fontId="4" fillId="0" borderId="15" xfId="0" applyNumberFormat="1" applyFont="1" applyBorder="1" applyAlignment="1">
      <alignment horizontal="right" vertical="top"/>
    </xf>
    <xf numFmtId="0" fontId="21" fillId="0" borderId="22" xfId="0" applyFont="1" applyBorder="1" applyAlignment="1">
      <alignment vertical="top"/>
    </xf>
    <xf numFmtId="0" fontId="9" fillId="0" borderId="22" xfId="0" applyFont="1" applyBorder="1" applyAlignment="1">
      <alignment vertical="top"/>
    </xf>
    <xf numFmtId="0" fontId="4" fillId="0" borderId="7" xfId="0" applyFont="1" applyBorder="1" applyAlignment="1">
      <alignment horizontal="center" vertical="top"/>
    </xf>
    <xf numFmtId="4" fontId="4" fillId="0" borderId="15" xfId="0" applyNumberFormat="1" applyFont="1" applyBorder="1" applyAlignment="1">
      <alignment horizontal="center" vertical="top"/>
    </xf>
    <xf numFmtId="164" fontId="6" fillId="0" borderId="72" xfId="0" applyNumberFormat="1" applyFont="1" applyBorder="1" applyAlignment="1">
      <alignment horizontal="center" vertical="top"/>
    </xf>
    <xf numFmtId="0" fontId="4" fillId="0" borderId="41" xfId="0" applyFont="1" applyBorder="1" applyAlignment="1">
      <alignment horizontal="center" vertical="center"/>
    </xf>
    <xf numFmtId="0" fontId="4" fillId="0" borderId="37" xfId="0" applyFont="1" applyBorder="1" applyAlignment="1">
      <alignment horizontal="center" vertical="center"/>
    </xf>
    <xf numFmtId="0" fontId="4" fillId="0" borderId="45"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top"/>
    </xf>
    <xf numFmtId="0" fontId="0" fillId="0" borderId="21" xfId="0" applyBorder="1" applyAlignment="1">
      <alignment horizontal="center" vertical="top"/>
    </xf>
    <xf numFmtId="0" fontId="13" fillId="6" borderId="43" xfId="0" applyFont="1" applyFill="1" applyBorder="1" applyAlignment="1">
      <alignment horizontal="right" vertical="top"/>
    </xf>
    <xf numFmtId="0" fontId="4" fillId="0" borderId="70" xfId="0" applyFont="1" applyBorder="1" applyAlignment="1">
      <alignment horizontal="left" vertical="top"/>
    </xf>
    <xf numFmtId="0" fontId="4" fillId="0" borderId="41" xfId="0" applyFont="1" applyBorder="1" applyAlignment="1">
      <alignment horizontal="center" vertical="top"/>
    </xf>
    <xf numFmtId="0" fontId="4" fillId="0" borderId="13" xfId="0" applyFont="1" applyBorder="1" applyAlignment="1">
      <alignment horizontal="center" vertical="top"/>
    </xf>
    <xf numFmtId="0" fontId="0" fillId="0" borderId="25" xfId="0" applyBorder="1" applyAlignment="1">
      <alignment vertical="top"/>
    </xf>
    <xf numFmtId="4" fontId="4" fillId="0" borderId="14" xfId="0" applyNumberFormat="1" applyFont="1" applyBorder="1" applyAlignment="1">
      <alignment vertical="top"/>
    </xf>
    <xf numFmtId="0" fontId="13" fillId="6" borderId="13" xfId="0" applyFont="1" applyFill="1" applyBorder="1" applyAlignment="1">
      <alignment horizontal="center" vertical="top"/>
    </xf>
    <xf numFmtId="0" fontId="4" fillId="0" borderId="62" xfId="0" applyFont="1" applyBorder="1" applyAlignment="1">
      <alignment horizontal="center" vertical="top"/>
    </xf>
    <xf numFmtId="0" fontId="4" fillId="0" borderId="50" xfId="0" applyFont="1" applyBorder="1" applyAlignment="1">
      <alignment horizontal="center" vertical="top"/>
    </xf>
    <xf numFmtId="0" fontId="4" fillId="0" borderId="55" xfId="0" applyFont="1" applyBorder="1" applyAlignment="1">
      <alignment horizontal="center" vertical="top"/>
    </xf>
    <xf numFmtId="0" fontId="4" fillId="0" borderId="24" xfId="0" applyFont="1" applyBorder="1" applyAlignment="1">
      <alignment horizontal="center" vertical="top"/>
    </xf>
    <xf numFmtId="0" fontId="0" fillId="0" borderId="71" xfId="0" applyBorder="1" applyAlignment="1">
      <alignment horizontal="center" vertical="top"/>
    </xf>
    <xf numFmtId="0" fontId="4" fillId="0" borderId="8" xfId="0" applyFont="1" applyBorder="1" applyAlignment="1">
      <alignment horizontal="center" vertical="top"/>
    </xf>
    <xf numFmtId="0" fontId="4" fillId="0" borderId="46" xfId="0" applyFont="1" applyBorder="1" applyAlignment="1">
      <alignment horizontal="center" vertical="top"/>
    </xf>
    <xf numFmtId="165" fontId="4" fillId="8" borderId="44" xfId="0" applyNumberFormat="1" applyFont="1" applyFill="1" applyBorder="1" applyAlignment="1">
      <alignment horizontal="right" vertical="top" wrapText="1"/>
    </xf>
    <xf numFmtId="0" fontId="13" fillId="6" borderId="15" xfId="0" applyFont="1" applyFill="1" applyBorder="1" applyAlignment="1">
      <alignment horizontal="right" vertical="top"/>
    </xf>
    <xf numFmtId="4" fontId="4" fillId="0" borderId="5" xfId="0" applyNumberFormat="1" applyFont="1" applyBorder="1" applyAlignment="1">
      <alignment horizontal="center" vertical="top"/>
    </xf>
    <xf numFmtId="165" fontId="14" fillId="0" borderId="21" xfId="0" applyNumberFormat="1" applyFont="1" applyBorder="1" applyAlignment="1">
      <alignment horizontal="right" vertical="top" wrapText="1"/>
    </xf>
    <xf numFmtId="165" fontId="14" fillId="0" borderId="53" xfId="0" applyNumberFormat="1" applyFont="1" applyBorder="1" applyAlignment="1">
      <alignment horizontal="right" vertical="top" wrapText="1"/>
    </xf>
    <xf numFmtId="165" fontId="14" fillId="0" borderId="53" xfId="0" applyNumberFormat="1" applyFont="1" applyBorder="1" applyAlignment="1">
      <alignment horizontal="right" vertical="top"/>
    </xf>
    <xf numFmtId="165" fontId="14" fillId="7" borderId="15" xfId="0" applyNumberFormat="1" applyFont="1" applyFill="1" applyBorder="1" applyAlignment="1">
      <alignment horizontal="right" vertical="top" wrapText="1"/>
    </xf>
    <xf numFmtId="0" fontId="14" fillId="0" borderId="13" xfId="0" applyFont="1" applyBorder="1" applyAlignment="1">
      <alignment vertical="top" wrapText="1"/>
    </xf>
    <xf numFmtId="165" fontId="14" fillId="0" borderId="14" xfId="0" applyNumberFormat="1" applyFont="1" applyBorder="1" applyAlignment="1">
      <alignment horizontal="right" vertical="top"/>
    </xf>
    <xf numFmtId="165" fontId="14" fillId="0" borderId="15" xfId="0" applyNumberFormat="1" applyFont="1" applyBorder="1" applyAlignment="1">
      <alignment horizontal="right" vertical="top"/>
    </xf>
    <xf numFmtId="0" fontId="4" fillId="0" borderId="9" xfId="0" applyFont="1" applyBorder="1"/>
    <xf numFmtId="0" fontId="4" fillId="0" borderId="11" xfId="0" applyFont="1" applyBorder="1"/>
    <xf numFmtId="0" fontId="6" fillId="0" borderId="8" xfId="0" applyFont="1" applyBorder="1"/>
    <xf numFmtId="165" fontId="14" fillId="0" borderId="42" xfId="0" applyNumberFormat="1" applyFont="1" applyBorder="1" applyAlignment="1">
      <alignment horizontal="right" vertical="top" wrapText="1"/>
    </xf>
    <xf numFmtId="0" fontId="4" fillId="0" borderId="41" xfId="0" applyFont="1" applyBorder="1" applyAlignment="1">
      <alignment horizontal="center"/>
    </xf>
    <xf numFmtId="0" fontId="4" fillId="0" borderId="13" xfId="0" applyFont="1" applyBorder="1" applyAlignment="1">
      <alignment horizontal="center"/>
    </xf>
    <xf numFmtId="0" fontId="0" fillId="0" borderId="7" xfId="0" applyBorder="1" applyAlignment="1">
      <alignment vertical="top"/>
    </xf>
    <xf numFmtId="0" fontId="0" fillId="0" borderId="8" xfId="0" applyBorder="1" applyAlignment="1">
      <alignment vertical="top"/>
    </xf>
    <xf numFmtId="0" fontId="4" fillId="0" borderId="12" xfId="0" applyFont="1" applyBorder="1" applyAlignment="1">
      <alignment horizontal="left" vertical="top"/>
    </xf>
    <xf numFmtId="0" fontId="15" fillId="4" borderId="73" xfId="2" applyFont="1" applyFill="1" applyBorder="1" applyAlignment="1">
      <alignment horizontal="center" vertical="top" wrapText="1"/>
    </xf>
    <xf numFmtId="4" fontId="4" fillId="4" borderId="15" xfId="0" applyNumberFormat="1" applyFont="1" applyFill="1" applyBorder="1" applyAlignment="1">
      <alignment horizontal="center" vertical="top"/>
    </xf>
    <xf numFmtId="0" fontId="4" fillId="0" borderId="42" xfId="0" applyFont="1" applyBorder="1" applyAlignment="1">
      <alignment horizontal="center" vertical="top"/>
    </xf>
    <xf numFmtId="0" fontId="6" fillId="0" borderId="0" xfId="0" applyFont="1" applyAlignment="1">
      <alignment vertical="top" wrapText="1"/>
    </xf>
    <xf numFmtId="165" fontId="14" fillId="0" borderId="36" xfId="0" applyNumberFormat="1" applyFont="1" applyBorder="1" applyAlignment="1">
      <alignment horizontal="right" vertical="top"/>
    </xf>
    <xf numFmtId="3" fontId="6" fillId="0" borderId="8" xfId="0" applyNumberFormat="1" applyFont="1" applyBorder="1" applyAlignment="1">
      <alignment horizontal="left" vertical="center"/>
    </xf>
    <xf numFmtId="10" fontId="6" fillId="0" borderId="8" xfId="0" applyNumberFormat="1" applyFont="1" applyBorder="1" applyAlignment="1">
      <alignment horizontal="center" vertical="center"/>
    </xf>
    <xf numFmtId="4" fontId="4" fillId="0" borderId="8" xfId="0" applyNumberFormat="1" applyFont="1" applyBorder="1" applyAlignment="1">
      <alignment horizontal="center" vertical="center"/>
    </xf>
    <xf numFmtId="0" fontId="9" fillId="0" borderId="35" xfId="0" applyFont="1" applyBorder="1" applyAlignment="1">
      <alignment horizontal="center" vertical="center"/>
    </xf>
    <xf numFmtId="3" fontId="6" fillId="0" borderId="46" xfId="0" applyNumberFormat="1" applyFont="1" applyBorder="1" applyAlignment="1">
      <alignment horizontal="left" vertical="center"/>
    </xf>
    <xf numFmtId="10" fontId="6" fillId="0" borderId="46" xfId="0" applyNumberFormat="1" applyFont="1" applyBorder="1" applyAlignment="1">
      <alignment horizontal="center" vertical="center"/>
    </xf>
    <xf numFmtId="4" fontId="4" fillId="0" borderId="46" xfId="0" applyNumberFormat="1" applyFont="1" applyBorder="1" applyAlignment="1">
      <alignment horizontal="center" vertical="center"/>
    </xf>
    <xf numFmtId="0" fontId="9" fillId="0" borderId="47" xfId="0" applyFont="1" applyBorder="1" applyAlignment="1">
      <alignment horizontal="center" vertical="center"/>
    </xf>
    <xf numFmtId="3" fontId="6" fillId="0" borderId="42" xfId="0" applyNumberFormat="1" applyFont="1" applyBorder="1" applyAlignment="1">
      <alignment horizontal="left" vertical="center"/>
    </xf>
    <xf numFmtId="10" fontId="6" fillId="0" borderId="42" xfId="0" applyNumberFormat="1" applyFont="1" applyBorder="1" applyAlignment="1">
      <alignment horizontal="center" vertical="center"/>
    </xf>
    <xf numFmtId="4" fontId="4" fillId="0" borderId="42" xfId="0" applyNumberFormat="1" applyFont="1" applyBorder="1" applyAlignment="1">
      <alignment horizontal="center" vertical="center"/>
    </xf>
    <xf numFmtId="0" fontId="9" fillId="0" borderId="43" xfId="0" applyFont="1" applyBorder="1" applyAlignment="1">
      <alignment horizontal="center" vertical="center"/>
    </xf>
    <xf numFmtId="0" fontId="4" fillId="0" borderId="58" xfId="0" applyFont="1" applyBorder="1" applyAlignment="1">
      <alignment horizontal="center" vertical="top"/>
    </xf>
    <xf numFmtId="0" fontId="6" fillId="0" borderId="59" xfId="0" applyFont="1" applyBorder="1" applyAlignment="1">
      <alignment horizontal="center" vertical="top"/>
    </xf>
    <xf numFmtId="10" fontId="6" fillId="0" borderId="59" xfId="0" applyNumberFormat="1" applyFont="1" applyBorder="1" applyAlignment="1">
      <alignment horizontal="center" vertical="top"/>
    </xf>
    <xf numFmtId="4" fontId="4" fillId="0" borderId="59" xfId="0" applyNumberFormat="1" applyFont="1" applyBorder="1" applyAlignment="1">
      <alignment horizontal="center" vertical="top"/>
    </xf>
    <xf numFmtId="0" fontId="0" fillId="0" borderId="43" xfId="0" applyBorder="1" applyAlignment="1">
      <alignment horizontal="center" vertical="top"/>
    </xf>
    <xf numFmtId="4" fontId="4" fillId="0" borderId="29" xfId="0" applyNumberFormat="1" applyFont="1" applyBorder="1" applyAlignment="1">
      <alignment horizontal="center" vertical="top"/>
    </xf>
    <xf numFmtId="0" fontId="4" fillId="0" borderId="4" xfId="0" applyFont="1" applyBorder="1" applyAlignment="1">
      <alignment vertical="top"/>
    </xf>
    <xf numFmtId="0" fontId="4" fillId="0" borderId="15" xfId="0" applyFont="1" applyBorder="1" applyAlignment="1">
      <alignment vertical="top"/>
    </xf>
    <xf numFmtId="0" fontId="6" fillId="0" borderId="7" xfId="0" applyFont="1" applyBorder="1"/>
    <xf numFmtId="0" fontId="4" fillId="0" borderId="8" xfId="0" applyFont="1" applyBorder="1"/>
    <xf numFmtId="0" fontId="6" fillId="0" borderId="78" xfId="0" applyFont="1" applyBorder="1"/>
    <xf numFmtId="0" fontId="6" fillId="0" borderId="80" xfId="0" applyFont="1" applyBorder="1"/>
    <xf numFmtId="0" fontId="13" fillId="6" borderId="15" xfId="0" applyFont="1" applyFill="1" applyBorder="1" applyAlignment="1">
      <alignment horizontal="right"/>
    </xf>
    <xf numFmtId="0" fontId="4" fillId="0" borderId="42" xfId="0" applyFont="1" applyBorder="1"/>
    <xf numFmtId="165" fontId="4" fillId="8" borderId="43" xfId="0" applyNumberFormat="1" applyFont="1" applyFill="1" applyBorder="1" applyAlignment="1">
      <alignment horizontal="right" wrapText="1"/>
    </xf>
    <xf numFmtId="0" fontId="13" fillId="6" borderId="74" xfId="0" applyFont="1" applyFill="1" applyBorder="1"/>
    <xf numFmtId="0" fontId="13" fillId="6" borderId="30" xfId="0" applyFont="1" applyFill="1" applyBorder="1"/>
    <xf numFmtId="0" fontId="13" fillId="6" borderId="75" xfId="0" applyFont="1" applyFill="1" applyBorder="1"/>
    <xf numFmtId="0" fontId="4" fillId="0" borderId="24" xfId="0" applyFont="1" applyBorder="1" applyAlignment="1">
      <alignment vertical="center"/>
    </xf>
    <xf numFmtId="0" fontId="4" fillId="0" borderId="62" xfId="0" applyFont="1" applyBorder="1" applyAlignment="1">
      <alignment horizontal="center"/>
    </xf>
    <xf numFmtId="0" fontId="6" fillId="0" borderId="14" xfId="0" applyFont="1" applyBorder="1" applyAlignment="1">
      <alignment vertical="top" wrapText="1"/>
    </xf>
    <xf numFmtId="167" fontId="6" fillId="0" borderId="15" xfId="0" applyNumberFormat="1" applyFont="1" applyBorder="1" applyAlignment="1">
      <alignment horizontal="center" vertical="top"/>
    </xf>
    <xf numFmtId="167" fontId="6" fillId="0" borderId="43" xfId="0" applyNumberFormat="1" applyFont="1" applyBorder="1" applyAlignment="1">
      <alignment horizontal="center" vertical="top"/>
    </xf>
    <xf numFmtId="0" fontId="23" fillId="0" borderId="37" xfId="0" applyFont="1" applyBorder="1" applyAlignment="1">
      <alignment vertical="top" wrapText="1"/>
    </xf>
    <xf numFmtId="165" fontId="14" fillId="0" borderId="35" xfId="0" applyNumberFormat="1" applyFont="1" applyBorder="1" applyAlignment="1">
      <alignment horizontal="right" vertical="top" wrapText="1"/>
    </xf>
    <xf numFmtId="0" fontId="0" fillId="0" borderId="23" xfId="0" applyBorder="1" applyAlignment="1">
      <alignment vertical="top"/>
    </xf>
    <xf numFmtId="0" fontId="13" fillId="6" borderId="17" xfId="0" applyFont="1" applyFill="1" applyBorder="1" applyAlignment="1">
      <alignment horizontal="right" vertical="top"/>
    </xf>
    <xf numFmtId="165" fontId="4" fillId="8" borderId="9" xfId="0" applyNumberFormat="1" applyFont="1" applyFill="1" applyBorder="1" applyAlignment="1">
      <alignment horizontal="right" vertical="top" wrapText="1"/>
    </xf>
    <xf numFmtId="165" fontId="4" fillId="8" borderId="9" xfId="0" applyNumberFormat="1" applyFont="1" applyFill="1" applyBorder="1" applyAlignment="1">
      <alignment horizontal="center" vertical="top" wrapText="1"/>
    </xf>
    <xf numFmtId="165" fontId="4" fillId="0" borderId="9" xfId="0" applyNumberFormat="1" applyFont="1" applyBorder="1" applyAlignment="1">
      <alignment horizontal="center" vertical="top" wrapText="1"/>
    </xf>
    <xf numFmtId="165" fontId="6" fillId="4" borderId="21" xfId="0" applyNumberFormat="1" applyFont="1" applyFill="1" applyBorder="1" applyAlignment="1">
      <alignment horizontal="right" vertical="top" wrapText="1"/>
    </xf>
    <xf numFmtId="165" fontId="6" fillId="4" borderId="9" xfId="0" applyNumberFormat="1" applyFont="1" applyFill="1" applyBorder="1" applyAlignment="1">
      <alignment horizontal="right" vertical="top" wrapText="1"/>
    </xf>
    <xf numFmtId="165" fontId="6" fillId="0" borderId="9" xfId="0" applyNumberFormat="1" applyFont="1" applyBorder="1" applyAlignment="1">
      <alignment horizontal="right" vertical="top" wrapText="1"/>
    </xf>
    <xf numFmtId="0" fontId="15" fillId="4" borderId="9" xfId="2" applyFont="1" applyFill="1" applyBorder="1" applyAlignment="1">
      <alignment horizontal="center" vertical="top" wrapText="1"/>
    </xf>
    <xf numFmtId="4" fontId="4" fillId="4" borderId="51" xfId="0" applyNumberFormat="1" applyFont="1" applyFill="1" applyBorder="1" applyAlignment="1">
      <alignment horizontal="center" vertical="top"/>
    </xf>
    <xf numFmtId="0" fontId="19" fillId="6" borderId="15" xfId="0" applyFont="1" applyFill="1" applyBorder="1" applyAlignment="1">
      <alignment horizontal="center" vertical="top" wrapText="1"/>
    </xf>
    <xf numFmtId="0" fontId="6" fillId="0" borderId="46" xfId="0" applyFont="1" applyBorder="1" applyAlignment="1">
      <alignment vertical="top" wrapText="1"/>
    </xf>
    <xf numFmtId="0" fontId="6" fillId="0" borderId="8" xfId="0" applyFont="1" applyBorder="1" applyAlignment="1">
      <alignment vertical="top" wrapText="1"/>
    </xf>
    <xf numFmtId="0" fontId="13" fillId="6" borderId="53" xfId="0" applyFont="1" applyFill="1" applyBorder="1" applyAlignment="1">
      <alignment horizontal="center" vertical="top"/>
    </xf>
    <xf numFmtId="0" fontId="6" fillId="0" borderId="0" xfId="0" applyFont="1" applyAlignment="1">
      <alignment horizontal="left" vertical="top" wrapText="1"/>
    </xf>
    <xf numFmtId="0" fontId="4" fillId="0" borderId="23" xfId="0" applyFont="1" applyBorder="1" applyAlignment="1">
      <alignment horizontal="center" vertical="top"/>
    </xf>
    <xf numFmtId="4" fontId="4" fillId="0" borderId="53" xfId="0" applyNumberFormat="1" applyFont="1" applyBorder="1" applyAlignment="1">
      <alignment horizontal="center" vertical="top"/>
    </xf>
    <xf numFmtId="4" fontId="4" fillId="4" borderId="21" xfId="0" applyNumberFormat="1" applyFont="1" applyFill="1" applyBorder="1" applyAlignment="1">
      <alignment horizontal="center" vertical="top"/>
    </xf>
    <xf numFmtId="4" fontId="4" fillId="4" borderId="9" xfId="0" applyNumberFormat="1" applyFont="1" applyFill="1" applyBorder="1" applyAlignment="1">
      <alignment horizontal="center" vertical="top"/>
    </xf>
    <xf numFmtId="4" fontId="4" fillId="4" borderId="78" xfId="0" applyNumberFormat="1" applyFont="1" applyFill="1" applyBorder="1" applyAlignment="1">
      <alignment horizontal="center" vertical="top"/>
    </xf>
    <xf numFmtId="0" fontId="0" fillId="0" borderId="0" xfId="0" applyAlignment="1">
      <alignment horizontal="center" vertical="top"/>
    </xf>
    <xf numFmtId="165" fontId="14" fillId="0" borderId="0" xfId="0" applyNumberFormat="1" applyFont="1" applyAlignment="1">
      <alignment horizontal="right" vertical="top"/>
    </xf>
    <xf numFmtId="0" fontId="8" fillId="0" borderId="0" xfId="0" applyFont="1" applyAlignment="1">
      <alignment vertical="top"/>
    </xf>
    <xf numFmtId="4" fontId="4" fillId="3" borderId="21" xfId="0" applyNumberFormat="1" applyFont="1" applyFill="1" applyBorder="1" applyAlignment="1">
      <alignment horizontal="center" vertical="top"/>
    </xf>
    <xf numFmtId="4" fontId="4" fillId="3" borderId="9" xfId="0" applyNumberFormat="1" applyFont="1" applyFill="1" applyBorder="1" applyAlignment="1">
      <alignment horizontal="center" vertical="top"/>
    </xf>
    <xf numFmtId="4" fontId="6" fillId="3" borderId="9" xfId="0" applyNumberFormat="1" applyFont="1" applyFill="1" applyBorder="1" applyAlignment="1">
      <alignment horizontal="left" vertical="top" wrapText="1"/>
    </xf>
    <xf numFmtId="4" fontId="4" fillId="3" borderId="78" xfId="0" applyNumberFormat="1" applyFont="1" applyFill="1" applyBorder="1" applyAlignment="1">
      <alignment horizontal="center" vertical="top"/>
    </xf>
    <xf numFmtId="4" fontId="4" fillId="0" borderId="0" xfId="0" applyNumberFormat="1" applyFont="1" applyAlignment="1">
      <alignment horizontal="center" vertical="top"/>
    </xf>
    <xf numFmtId="0" fontId="6" fillId="4" borderId="43" xfId="0" applyFont="1" applyFill="1" applyBorder="1" applyAlignment="1">
      <alignment vertical="top" wrapText="1"/>
    </xf>
    <xf numFmtId="0" fontId="6" fillId="4" borderId="35" xfId="0" applyFont="1" applyFill="1" applyBorder="1" applyAlignment="1">
      <alignment vertical="top" wrapText="1"/>
    </xf>
    <xf numFmtId="0" fontId="6" fillId="4" borderId="47" xfId="0" applyFont="1" applyFill="1" applyBorder="1" applyAlignment="1">
      <alignment vertical="top" wrapText="1"/>
    </xf>
    <xf numFmtId="0" fontId="0" fillId="0" borderId="0" xfId="0" applyAlignment="1">
      <alignment wrapText="1"/>
    </xf>
    <xf numFmtId="0" fontId="14" fillId="0" borderId="46" xfId="0" applyFont="1" applyBorder="1" applyAlignment="1">
      <alignment horizontal="left" vertical="top" wrapText="1"/>
    </xf>
    <xf numFmtId="165" fontId="14" fillId="0" borderId="46" xfId="0" applyNumberFormat="1" applyFont="1" applyBorder="1" applyAlignment="1">
      <alignment horizontal="right" vertical="top" wrapText="1"/>
    </xf>
    <xf numFmtId="165" fontId="14" fillId="0" borderId="46" xfId="0" applyNumberFormat="1" applyFont="1" applyBorder="1" applyAlignment="1">
      <alignment horizontal="right" vertical="top"/>
    </xf>
    <xf numFmtId="0" fontId="14" fillId="0" borderId="25" xfId="0" applyFont="1" applyBorder="1" applyAlignment="1">
      <alignment horizontal="center" vertical="top" wrapText="1"/>
    </xf>
    <xf numFmtId="0" fontId="17" fillId="9" borderId="3" xfId="0" applyFont="1" applyFill="1" applyBorder="1" applyAlignment="1">
      <alignment horizontal="left" vertical="top" wrapText="1"/>
    </xf>
    <xf numFmtId="0" fontId="17" fillId="9" borderId="4" xfId="0" applyFont="1" applyFill="1" applyBorder="1" applyAlignment="1">
      <alignment horizontal="left" vertical="top" wrapText="1"/>
    </xf>
    <xf numFmtId="0" fontId="17" fillId="9" borderId="5" xfId="0" applyFont="1" applyFill="1" applyBorder="1" applyAlignment="1">
      <alignment horizontal="left" vertical="top" wrapText="1"/>
    </xf>
    <xf numFmtId="0" fontId="11" fillId="0" borderId="0" xfId="0" applyFont="1" applyAlignment="1">
      <alignment horizontal="left" vertical="top" wrapText="1"/>
    </xf>
    <xf numFmtId="0" fontId="24" fillId="6" borderId="3" xfId="0" applyFont="1" applyFill="1" applyBorder="1" applyAlignment="1">
      <alignment horizontal="left" vertical="top" wrapText="1"/>
    </xf>
    <xf numFmtId="0" fontId="24" fillId="6" borderId="4" xfId="0" applyFont="1" applyFill="1" applyBorder="1" applyAlignment="1">
      <alignment horizontal="left" vertical="top" wrapText="1"/>
    </xf>
    <xf numFmtId="0" fontId="24" fillId="6" borderId="29" xfId="0" applyFont="1" applyFill="1" applyBorder="1" applyAlignment="1">
      <alignment horizontal="left" vertical="top" wrapText="1"/>
    </xf>
    <xf numFmtId="0" fontId="4" fillId="0" borderId="41" xfId="0" applyFont="1" applyBorder="1" applyAlignment="1">
      <alignment horizontal="center" vertical="center"/>
    </xf>
    <xf numFmtId="0" fontId="4" fillId="0" borderId="45" xfId="0" applyFont="1" applyBorder="1" applyAlignment="1">
      <alignment horizontal="center" vertical="center"/>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29" xfId="0" applyFont="1" applyBorder="1" applyAlignment="1">
      <alignment horizontal="left" vertical="top"/>
    </xf>
    <xf numFmtId="0" fontId="6" fillId="0" borderId="8" xfId="0" applyFont="1" applyBorder="1" applyAlignment="1">
      <alignment horizontal="left" vertical="top" wrapText="1"/>
    </xf>
    <xf numFmtId="0" fontId="6" fillId="0" borderId="42" xfId="0" applyFont="1" applyBorder="1" applyAlignment="1">
      <alignment horizontal="left" vertical="top"/>
    </xf>
    <xf numFmtId="0" fontId="6" fillId="0" borderId="46" xfId="0" applyFont="1" applyBorder="1" applyAlignment="1">
      <alignment horizontal="left" vertical="top"/>
    </xf>
    <xf numFmtId="0" fontId="6" fillId="0" borderId="14" xfId="0" applyFont="1" applyBorder="1" applyAlignment="1">
      <alignment horizontal="left" vertical="top"/>
    </xf>
    <xf numFmtId="0" fontId="4" fillId="0" borderId="70" xfId="0" applyFont="1" applyBorder="1" applyAlignment="1">
      <alignment horizontal="center" vertical="top"/>
    </xf>
    <xf numFmtId="0" fontId="14" fillId="0" borderId="37" xfId="0" applyFont="1" applyBorder="1" applyAlignment="1">
      <alignment horizontal="left" vertical="top" wrapText="1"/>
    </xf>
    <xf numFmtId="0" fontId="14" fillId="0" borderId="8" xfId="0" applyFont="1" applyBorder="1" applyAlignment="1">
      <alignment horizontal="left" vertical="top" wrapText="1"/>
    </xf>
    <xf numFmtId="0" fontId="0" fillId="0" borderId="45" xfId="0" applyBorder="1" applyAlignment="1">
      <alignment horizontal="center" vertical="top"/>
    </xf>
    <xf numFmtId="0" fontId="0" fillId="0" borderId="46" xfId="0" applyBorder="1" applyAlignment="1">
      <alignment horizontal="center" vertical="top"/>
    </xf>
    <xf numFmtId="0" fontId="0" fillId="0" borderId="47" xfId="0" applyBorder="1" applyAlignment="1">
      <alignment horizontal="center" vertical="top"/>
    </xf>
    <xf numFmtId="0" fontId="4" fillId="0" borderId="37" xfId="0" applyFont="1" applyBorder="1" applyAlignment="1">
      <alignment horizontal="center" vertical="center"/>
    </xf>
    <xf numFmtId="0" fontId="13" fillId="6" borderId="3" xfId="0" applyFont="1" applyFill="1" applyBorder="1" applyAlignment="1">
      <alignment horizontal="center" vertical="top"/>
    </xf>
    <xf numFmtId="0" fontId="13" fillId="6" borderId="4" xfId="0" applyFont="1" applyFill="1" applyBorder="1" applyAlignment="1">
      <alignment horizontal="center" vertical="top"/>
    </xf>
    <xf numFmtId="0" fontId="13" fillId="6" borderId="29" xfId="0" applyFont="1" applyFill="1" applyBorder="1" applyAlignment="1">
      <alignment horizontal="center" vertical="top"/>
    </xf>
    <xf numFmtId="0" fontId="4" fillId="0" borderId="51" xfId="0" applyFont="1" applyBorder="1" applyAlignment="1">
      <alignment horizontal="left" vertical="top"/>
    </xf>
    <xf numFmtId="0" fontId="4" fillId="0" borderId="39" xfId="0" applyFont="1" applyBorder="1" applyAlignment="1">
      <alignment horizontal="left" vertical="top"/>
    </xf>
    <xf numFmtId="0" fontId="4" fillId="0" borderId="52" xfId="0" applyFont="1" applyBorder="1" applyAlignment="1">
      <alignment horizontal="left" vertical="top"/>
    </xf>
    <xf numFmtId="0" fontId="13" fillId="6" borderId="14" xfId="0" applyFont="1" applyFill="1" applyBorder="1" applyAlignment="1">
      <alignment horizontal="left" vertical="top"/>
    </xf>
    <xf numFmtId="0" fontId="6" fillId="0" borderId="70" xfId="0" applyFont="1" applyBorder="1" applyAlignment="1">
      <alignment horizontal="center" vertical="top"/>
    </xf>
    <xf numFmtId="3" fontId="6" fillId="0" borderId="42" xfId="0" applyNumberFormat="1" applyFont="1" applyBorder="1" applyAlignment="1">
      <alignment horizontal="left" vertical="top"/>
    </xf>
    <xf numFmtId="0" fontId="0" fillId="0" borderId="9" xfId="0" applyBorder="1" applyAlignment="1">
      <alignment horizontal="center" vertical="top"/>
    </xf>
    <xf numFmtId="0" fontId="0" fillId="0" borderId="10" xfId="0" applyBorder="1" applyAlignment="1">
      <alignment horizontal="center" vertical="top"/>
    </xf>
    <xf numFmtId="0" fontId="0" fillId="0" borderId="11" xfId="0" applyBorder="1" applyAlignment="1">
      <alignment horizontal="center" vertical="top"/>
    </xf>
    <xf numFmtId="3" fontId="6" fillId="0" borderId="8" xfId="0" applyNumberFormat="1" applyFont="1" applyBorder="1" applyAlignment="1">
      <alignment horizontal="left" vertical="top"/>
    </xf>
    <xf numFmtId="0" fontId="6" fillId="0" borderId="9" xfId="0" applyFont="1" applyBorder="1" applyAlignment="1">
      <alignment horizontal="left" vertical="top"/>
    </xf>
    <xf numFmtId="0" fontId="6" fillId="0" borderId="10" xfId="0" applyFont="1" applyBorder="1" applyAlignment="1">
      <alignment horizontal="left" vertical="top"/>
    </xf>
    <xf numFmtId="0" fontId="6" fillId="0" borderId="11" xfId="0" applyFont="1" applyBorder="1" applyAlignment="1">
      <alignment horizontal="left" vertical="top"/>
    </xf>
    <xf numFmtId="0" fontId="13" fillId="6" borderId="74" xfId="0" applyFont="1" applyFill="1" applyBorder="1" applyAlignment="1">
      <alignment horizontal="center" vertical="top"/>
    </xf>
    <xf numFmtId="0" fontId="13" fillId="6" borderId="30" xfId="0" applyFont="1" applyFill="1" applyBorder="1" applyAlignment="1">
      <alignment horizontal="center" vertical="top"/>
    </xf>
    <xf numFmtId="0" fontId="13" fillId="6" borderId="75" xfId="0" applyFont="1" applyFill="1" applyBorder="1" applyAlignment="1">
      <alignment horizontal="center" vertical="top"/>
    </xf>
    <xf numFmtId="0" fontId="0" fillId="0" borderId="37" xfId="0" applyBorder="1" applyAlignment="1">
      <alignment horizontal="center" vertical="top"/>
    </xf>
    <xf numFmtId="0" fontId="0" fillId="0" borderId="8" xfId="0" applyBorder="1" applyAlignment="1">
      <alignment horizontal="center" vertical="top"/>
    </xf>
    <xf numFmtId="0" fontId="0" fillId="0" borderId="35" xfId="0" applyBorder="1" applyAlignment="1">
      <alignment horizontal="center" vertical="top"/>
    </xf>
    <xf numFmtId="0" fontId="0" fillId="0" borderId="41" xfId="0" applyBorder="1" applyAlignment="1">
      <alignment horizontal="center" vertical="top"/>
    </xf>
    <xf numFmtId="0" fontId="0" fillId="0" borderId="42" xfId="0" applyBorder="1" applyAlignment="1">
      <alignment horizontal="center" vertical="top"/>
    </xf>
    <xf numFmtId="3" fontId="6" fillId="0" borderId="46" xfId="0" applyNumberFormat="1" applyFont="1" applyBorder="1" applyAlignment="1">
      <alignment horizontal="left" vertical="top"/>
    </xf>
    <xf numFmtId="0" fontId="4" fillId="0" borderId="17" xfId="0" applyFont="1" applyBorder="1" applyAlignment="1">
      <alignment horizontal="left" vertical="top"/>
    </xf>
    <xf numFmtId="0" fontId="4" fillId="0" borderId="18" xfId="0" applyFont="1" applyBorder="1" applyAlignment="1">
      <alignment horizontal="left" vertical="top"/>
    </xf>
    <xf numFmtId="0" fontId="4" fillId="0" borderId="19" xfId="0" applyFont="1" applyBorder="1" applyAlignment="1">
      <alignment horizontal="left" vertical="top"/>
    </xf>
    <xf numFmtId="0" fontId="4" fillId="0" borderId="9" xfId="0" applyFont="1" applyBorder="1" applyAlignment="1">
      <alignment horizontal="left" vertical="top"/>
    </xf>
    <xf numFmtId="0" fontId="4" fillId="0" borderId="10" xfId="0" applyFont="1" applyBorder="1" applyAlignment="1">
      <alignment horizontal="left" vertical="top"/>
    </xf>
    <xf numFmtId="0" fontId="4" fillId="0" borderId="11" xfId="0" applyFont="1" applyBorder="1" applyAlignment="1">
      <alignment horizontal="left" vertical="top"/>
    </xf>
    <xf numFmtId="0" fontId="13" fillId="6" borderId="53" xfId="0" applyFont="1" applyFill="1" applyBorder="1" applyAlignment="1">
      <alignment horizontal="center" vertical="top"/>
    </xf>
    <xf numFmtId="0" fontId="6" fillId="0" borderId="7" xfId="0" applyFont="1" applyBorder="1" applyAlignment="1">
      <alignment horizontal="left" vertical="top" wrapText="1"/>
    </xf>
    <xf numFmtId="0" fontId="13" fillId="6" borderId="53" xfId="0" applyFont="1" applyFill="1" applyBorder="1" applyAlignment="1">
      <alignment horizontal="left" vertical="top"/>
    </xf>
    <xf numFmtId="0" fontId="13" fillId="6" borderId="4" xfId="0" applyFont="1" applyFill="1" applyBorder="1" applyAlignment="1">
      <alignment horizontal="left" vertical="top"/>
    </xf>
    <xf numFmtId="0" fontId="13" fillId="6" borderId="29" xfId="0" applyFont="1" applyFill="1" applyBorder="1" applyAlignment="1">
      <alignment horizontal="left" vertical="top"/>
    </xf>
    <xf numFmtId="0" fontId="6" fillId="0" borderId="41" xfId="0" applyFont="1" applyBorder="1" applyAlignment="1">
      <alignment horizontal="left" vertical="top" wrapText="1"/>
    </xf>
    <xf numFmtId="0" fontId="6" fillId="0" borderId="42" xfId="0" applyFont="1" applyBorder="1" applyAlignment="1">
      <alignment horizontal="left" vertical="top" wrapText="1"/>
    </xf>
    <xf numFmtId="0" fontId="6" fillId="0" borderId="37" xfId="0" applyFont="1" applyBorder="1" applyAlignment="1">
      <alignment horizontal="left" vertical="top" wrapText="1"/>
    </xf>
    <xf numFmtId="0" fontId="6" fillId="0" borderId="45" xfId="0" applyFont="1" applyBorder="1" applyAlignment="1">
      <alignment horizontal="left" vertical="top" wrapText="1"/>
    </xf>
    <xf numFmtId="0" fontId="6" fillId="0" borderId="46" xfId="0" applyFont="1" applyBorder="1" applyAlignment="1">
      <alignment horizontal="left" vertical="top" wrapText="1"/>
    </xf>
    <xf numFmtId="0" fontId="17" fillId="9" borderId="3" xfId="0" applyFont="1" applyFill="1" applyBorder="1" applyAlignment="1">
      <alignment horizontal="center" vertical="center" wrapText="1"/>
    </xf>
    <xf numFmtId="0" fontId="17" fillId="9" borderId="4" xfId="0" applyFont="1" applyFill="1" applyBorder="1" applyAlignment="1">
      <alignment horizontal="center" vertical="center" wrapText="1"/>
    </xf>
    <xf numFmtId="0" fontId="17" fillId="9" borderId="5" xfId="0" applyFont="1" applyFill="1" applyBorder="1" applyAlignment="1">
      <alignment horizontal="center" vertical="center" wrapText="1"/>
    </xf>
    <xf numFmtId="0" fontId="18" fillId="5" borderId="28" xfId="0" applyFont="1" applyFill="1" applyBorder="1" applyAlignment="1">
      <alignment horizontal="center" vertical="top" wrapText="1"/>
    </xf>
    <xf numFmtId="0" fontId="18" fillId="5" borderId="0" xfId="0" applyFont="1" applyFill="1" applyAlignment="1">
      <alignment horizontal="center" vertical="top" wrapText="1"/>
    </xf>
    <xf numFmtId="0" fontId="6" fillId="0" borderId="12" xfId="0" applyFont="1" applyBorder="1" applyAlignment="1">
      <alignment horizontal="left" vertical="top" wrapText="1"/>
    </xf>
    <xf numFmtId="0" fontId="16" fillId="0" borderId="14" xfId="0" applyFont="1" applyBorder="1" applyAlignment="1">
      <alignment horizontal="left" vertical="top"/>
    </xf>
    <xf numFmtId="0" fontId="4" fillId="0" borderId="58" xfId="0" applyFont="1" applyBorder="1" applyAlignment="1">
      <alignment horizontal="center" vertical="center"/>
    </xf>
    <xf numFmtId="0" fontId="4" fillId="0" borderId="62" xfId="0" applyFont="1" applyBorder="1" applyAlignment="1">
      <alignment horizontal="center" vertical="center"/>
    </xf>
    <xf numFmtId="0" fontId="4" fillId="0" borderId="24" xfId="0" applyFont="1" applyBorder="1" applyAlignment="1">
      <alignment horizontal="center" vertical="center"/>
    </xf>
    <xf numFmtId="0" fontId="0" fillId="0" borderId="79" xfId="0" applyBorder="1" applyAlignment="1">
      <alignment horizontal="center" vertical="top"/>
    </xf>
    <xf numFmtId="0" fontId="0" fillId="0" borderId="77" xfId="0" applyBorder="1" applyAlignment="1">
      <alignment horizontal="center" vertical="top"/>
    </xf>
    <xf numFmtId="0" fontId="4" fillId="0" borderId="53" xfId="0" applyFont="1" applyBorder="1" applyAlignment="1">
      <alignment horizontal="left" vertical="top"/>
    </xf>
    <xf numFmtId="0" fontId="4" fillId="0" borderId="46" xfId="0" applyFont="1" applyBorder="1" applyAlignment="1">
      <alignment horizontal="left" vertical="top"/>
    </xf>
    <xf numFmtId="0" fontId="6" fillId="0" borderId="21" xfId="0" applyFont="1" applyBorder="1" applyAlignment="1">
      <alignment horizontal="left" vertical="top" wrapText="1"/>
    </xf>
    <xf numFmtId="0" fontId="6" fillId="0" borderId="22" xfId="0" applyFont="1" applyBorder="1" applyAlignment="1">
      <alignment horizontal="left" vertical="top" wrapText="1"/>
    </xf>
    <xf numFmtId="0" fontId="14" fillId="0" borderId="32" xfId="0" applyFont="1" applyBorder="1" applyAlignment="1">
      <alignment horizontal="center" vertical="top" wrapText="1"/>
    </xf>
    <xf numFmtId="0" fontId="14" fillId="0" borderId="2" xfId="0" applyFont="1" applyBorder="1" applyAlignment="1">
      <alignment horizontal="center" vertical="top" wrapText="1"/>
    </xf>
    <xf numFmtId="0" fontId="6" fillId="0" borderId="8" xfId="0" applyFont="1" applyBorder="1" applyAlignment="1">
      <alignment horizontal="left" vertical="top"/>
    </xf>
    <xf numFmtId="0" fontId="6" fillId="0" borderId="9" xfId="0" applyFont="1" applyBorder="1" applyAlignment="1">
      <alignment horizontal="center" vertical="top"/>
    </xf>
    <xf numFmtId="0" fontId="6" fillId="0" borderId="11" xfId="0" applyFont="1" applyBorder="1" applyAlignment="1">
      <alignment horizontal="center" vertical="top"/>
    </xf>
    <xf numFmtId="0" fontId="4" fillId="0" borderId="8" xfId="0" applyFont="1" applyBorder="1" applyAlignment="1">
      <alignment horizontal="left" vertical="top"/>
    </xf>
    <xf numFmtId="0" fontId="16" fillId="0" borderId="51" xfId="0" applyFont="1" applyBorder="1" applyAlignment="1">
      <alignment horizontal="left" vertical="top"/>
    </xf>
    <xf numFmtId="0" fontId="16" fillId="0" borderId="39" xfId="0" applyFont="1" applyBorder="1" applyAlignment="1">
      <alignment horizontal="left" vertical="top"/>
    </xf>
    <xf numFmtId="0" fontId="16" fillId="0" borderId="52" xfId="0" applyFont="1" applyBorder="1" applyAlignment="1">
      <alignment horizontal="left" vertical="top"/>
    </xf>
    <xf numFmtId="0" fontId="18" fillId="5" borderId="23" xfId="0" applyFont="1" applyFill="1" applyBorder="1" applyAlignment="1">
      <alignment horizontal="center" vertical="center" wrapText="1"/>
    </xf>
    <xf numFmtId="0" fontId="18" fillId="5" borderId="0" xfId="0" applyFont="1" applyFill="1" applyAlignment="1">
      <alignment horizontal="center" vertical="center" wrapText="1"/>
    </xf>
    <xf numFmtId="0" fontId="6" fillId="0" borderId="7" xfId="0" applyFont="1" applyBorder="1" applyAlignment="1">
      <alignment horizontal="left" vertical="top"/>
    </xf>
    <xf numFmtId="0" fontId="13" fillId="6" borderId="26" xfId="0" applyFont="1" applyFill="1" applyBorder="1" applyAlignment="1">
      <alignment horizontal="center" vertical="top"/>
    </xf>
    <xf numFmtId="0" fontId="13" fillId="6" borderId="18" xfId="0" applyFont="1" applyFill="1" applyBorder="1" applyAlignment="1">
      <alignment horizontal="center" vertical="top"/>
    </xf>
    <xf numFmtId="0" fontId="13" fillId="6" borderId="27" xfId="0" applyFont="1" applyFill="1" applyBorder="1" applyAlignment="1">
      <alignment horizontal="center" vertical="top"/>
    </xf>
    <xf numFmtId="0" fontId="14" fillId="0" borderId="34" xfId="0" applyFont="1" applyBorder="1" applyAlignment="1">
      <alignment horizontal="center" vertical="top" wrapText="1"/>
    </xf>
    <xf numFmtId="0" fontId="14" fillId="0" borderId="10" xfId="0" applyFont="1" applyBorder="1" applyAlignment="1">
      <alignment horizontal="center" vertical="top" wrapText="1"/>
    </xf>
    <xf numFmtId="0" fontId="14" fillId="0" borderId="36" xfId="0" applyFont="1" applyBorder="1" applyAlignment="1">
      <alignment horizontal="center" vertical="top" wrapText="1"/>
    </xf>
    <xf numFmtId="0" fontId="13" fillId="6" borderId="41" xfId="0" applyFont="1" applyFill="1" applyBorder="1" applyAlignment="1">
      <alignment horizontal="center" vertical="top"/>
    </xf>
    <xf numFmtId="0" fontId="13" fillId="6" borderId="42" xfId="0" applyFont="1" applyFill="1" applyBorder="1" applyAlignment="1">
      <alignment horizontal="center" vertical="top"/>
    </xf>
    <xf numFmtId="0" fontId="4" fillId="0" borderId="5" xfId="0" applyFont="1" applyBorder="1" applyAlignment="1">
      <alignment horizontal="left" vertical="top"/>
    </xf>
    <xf numFmtId="0" fontId="14" fillId="0" borderId="38" xfId="0" applyFont="1" applyBorder="1" applyAlignment="1">
      <alignment horizontal="center" vertical="top" wrapText="1"/>
    </xf>
    <xf numFmtId="0" fontId="14" fillId="0" borderId="39" xfId="0" applyFont="1" applyBorder="1" applyAlignment="1">
      <alignment horizontal="center" vertical="top" wrapText="1"/>
    </xf>
    <xf numFmtId="0" fontId="14" fillId="0" borderId="40" xfId="0" applyFont="1" applyBorder="1" applyAlignment="1">
      <alignment horizontal="center" vertical="top" wrapText="1"/>
    </xf>
    <xf numFmtId="0" fontId="6" fillId="0" borderId="23" xfId="0" applyFont="1" applyBorder="1" applyAlignment="1">
      <alignment horizontal="left" vertical="top" wrapText="1"/>
    </xf>
    <xf numFmtId="0" fontId="6" fillId="0" borderId="0" xfId="0" applyFont="1" applyAlignment="1">
      <alignment horizontal="left" vertical="top" wrapText="1"/>
    </xf>
    <xf numFmtId="0" fontId="16" fillId="0" borderId="53" xfId="0" applyFont="1" applyBorder="1" applyAlignment="1">
      <alignment horizontal="left" vertical="top"/>
    </xf>
    <xf numFmtId="0" fontId="16" fillId="0" borderId="4" xfId="0" applyFont="1" applyBorder="1" applyAlignment="1">
      <alignment horizontal="left" vertical="top"/>
    </xf>
    <xf numFmtId="0" fontId="16" fillId="0" borderId="5" xfId="0" applyFont="1" applyBorder="1" applyAlignment="1">
      <alignment horizontal="left" vertical="top"/>
    </xf>
    <xf numFmtId="0" fontId="0" fillId="0" borderId="76" xfId="0" applyBorder="1" applyAlignment="1">
      <alignment horizontal="center" vertical="center"/>
    </xf>
    <xf numFmtId="0" fontId="0" fillId="0" borderId="77" xfId="0" applyBorder="1" applyAlignment="1">
      <alignment horizontal="center" vertical="center"/>
    </xf>
    <xf numFmtId="0" fontId="14" fillId="0" borderId="28" xfId="0" applyFont="1" applyBorder="1" applyAlignment="1">
      <alignment horizontal="center" vertical="top" wrapText="1"/>
    </xf>
    <xf numFmtId="0" fontId="14" fillId="0" borderId="0" xfId="0" applyFont="1" applyAlignment="1">
      <alignment horizontal="center" vertical="top" wrapText="1"/>
    </xf>
    <xf numFmtId="0" fontId="14" fillId="0" borderId="31" xfId="0" applyFont="1" applyBorder="1" applyAlignment="1">
      <alignment horizontal="center" vertical="top" wrapText="1"/>
    </xf>
    <xf numFmtId="0" fontId="14" fillId="0" borderId="53" xfId="0" applyFont="1" applyBorder="1" applyAlignment="1">
      <alignment horizontal="left" vertical="top" wrapText="1"/>
    </xf>
    <xf numFmtId="0" fontId="14" fillId="0" borderId="29" xfId="0" applyFont="1" applyBorder="1" applyAlignment="1">
      <alignment horizontal="left" vertical="top" wrapText="1"/>
    </xf>
    <xf numFmtId="0" fontId="14" fillId="0" borderId="3" xfId="0" applyFont="1" applyBorder="1" applyAlignment="1">
      <alignment horizontal="center" vertical="top" wrapText="1"/>
    </xf>
    <xf numFmtId="0" fontId="14" fillId="0" borderId="4" xfId="0" applyFont="1" applyBorder="1" applyAlignment="1">
      <alignment horizontal="center" vertical="top" wrapText="1"/>
    </xf>
    <xf numFmtId="0" fontId="14" fillId="0" borderId="29" xfId="0" applyFont="1" applyBorder="1" applyAlignment="1">
      <alignment horizontal="center" vertical="top" wrapText="1"/>
    </xf>
    <xf numFmtId="0" fontId="4" fillId="0" borderId="8" xfId="0" applyFont="1" applyBorder="1" applyAlignment="1">
      <alignment horizontal="center" vertical="top"/>
    </xf>
    <xf numFmtId="0" fontId="4" fillId="0" borderId="50" xfId="0" applyFont="1" applyBorder="1" applyAlignment="1">
      <alignment horizontal="center" vertical="center"/>
    </xf>
    <xf numFmtId="0" fontId="4" fillId="0" borderId="55" xfId="0" applyFont="1" applyBorder="1" applyAlignment="1">
      <alignment horizontal="center" vertical="center"/>
    </xf>
    <xf numFmtId="0" fontId="6" fillId="0" borderId="70" xfId="0" applyFont="1" applyBorder="1" applyAlignment="1">
      <alignment horizontal="left" vertical="top"/>
    </xf>
    <xf numFmtId="3" fontId="6" fillId="0" borderId="7" xfId="0" applyNumberFormat="1" applyFont="1" applyBorder="1" applyAlignment="1">
      <alignment horizontal="left" vertical="top"/>
    </xf>
    <xf numFmtId="3" fontId="6" fillId="0" borderId="12" xfId="0" applyNumberFormat="1" applyFont="1" applyBorder="1" applyAlignment="1">
      <alignment horizontal="left" vertical="top"/>
    </xf>
    <xf numFmtId="0" fontId="13" fillId="6" borderId="5" xfId="0" applyFont="1" applyFill="1" applyBorder="1" applyAlignment="1">
      <alignment horizontal="center" vertical="top"/>
    </xf>
    <xf numFmtId="0" fontId="17" fillId="9" borderId="3" xfId="0" applyFont="1" applyFill="1" applyBorder="1" applyAlignment="1">
      <alignment horizontal="center" vertical="top" wrapText="1"/>
    </xf>
    <xf numFmtId="0" fontId="17" fillId="9" borderId="4" xfId="0" applyFont="1" applyFill="1" applyBorder="1" applyAlignment="1">
      <alignment horizontal="center" vertical="top" wrapText="1"/>
    </xf>
    <xf numFmtId="0" fontId="17" fillId="9" borderId="5" xfId="0" applyFont="1" applyFill="1" applyBorder="1" applyAlignment="1">
      <alignment horizontal="center" vertical="top" wrapText="1"/>
    </xf>
    <xf numFmtId="0" fontId="6" fillId="0" borderId="8" xfId="0" applyFont="1" applyBorder="1" applyAlignment="1">
      <alignment horizontal="center" vertical="top"/>
    </xf>
    <xf numFmtId="0" fontId="4" fillId="0" borderId="7" xfId="0" applyFont="1" applyBorder="1" applyAlignment="1">
      <alignment horizontal="left" vertical="top"/>
    </xf>
    <xf numFmtId="0" fontId="13" fillId="6" borderId="13" xfId="0" applyFont="1" applyFill="1" applyBorder="1" applyAlignment="1">
      <alignment horizontal="center" vertical="top"/>
    </xf>
    <xf numFmtId="0" fontId="13" fillId="6" borderId="14" xfId="0" applyFont="1" applyFill="1" applyBorder="1" applyAlignment="1">
      <alignment horizontal="center" vertical="top"/>
    </xf>
    <xf numFmtId="0" fontId="4" fillId="0" borderId="7" xfId="0" applyFont="1" applyBorder="1" applyAlignment="1">
      <alignment horizontal="center" vertical="top"/>
    </xf>
    <xf numFmtId="0" fontId="4" fillId="0" borderId="14" xfId="0" applyFont="1" applyBorder="1" applyAlignment="1">
      <alignment horizontal="left" vertical="top"/>
    </xf>
    <xf numFmtId="3" fontId="6" fillId="0" borderId="14" xfId="0" applyNumberFormat="1" applyFont="1" applyBorder="1" applyAlignment="1">
      <alignment horizontal="left" vertical="top"/>
    </xf>
    <xf numFmtId="3" fontId="6" fillId="0" borderId="70" xfId="0" applyNumberFormat="1" applyFont="1" applyBorder="1" applyAlignment="1">
      <alignment horizontal="left" vertical="top"/>
    </xf>
    <xf numFmtId="0" fontId="7" fillId="0" borderId="23" xfId="0" applyFont="1" applyBorder="1" applyAlignment="1">
      <alignment horizontal="left" vertical="top" wrapText="1"/>
    </xf>
    <xf numFmtId="0" fontId="7" fillId="0" borderId="0" xfId="0" applyFont="1" applyAlignment="1">
      <alignment horizontal="left" vertical="top" wrapText="1"/>
    </xf>
    <xf numFmtId="0" fontId="7" fillId="0" borderId="69" xfId="0" applyFont="1" applyBorder="1" applyAlignment="1">
      <alignment horizontal="left" vertical="top"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wrapText="1"/>
    </xf>
    <xf numFmtId="0" fontId="7" fillId="0" borderId="78" xfId="0" applyFont="1" applyBorder="1" applyAlignment="1">
      <alignment horizontal="left" vertical="top" wrapText="1"/>
    </xf>
    <xf numFmtId="0" fontId="7" fillId="0" borderId="16" xfId="0" applyFont="1" applyBorder="1" applyAlignment="1">
      <alignment horizontal="left" vertical="top" wrapText="1"/>
    </xf>
    <xf numFmtId="0" fontId="7" fillId="0" borderId="80" xfId="0" applyFont="1" applyBorder="1" applyAlignment="1">
      <alignment horizontal="left" vertical="top" wrapText="1"/>
    </xf>
    <xf numFmtId="0" fontId="16" fillId="0" borderId="29" xfId="0" applyFont="1" applyBorder="1" applyAlignment="1">
      <alignment horizontal="left" vertical="top"/>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52" xfId="0" applyFont="1" applyBorder="1" applyAlignment="1">
      <alignment horizontal="left" vertical="top" wrapText="1"/>
    </xf>
    <xf numFmtId="0" fontId="13" fillId="6" borderId="56" xfId="0" applyFont="1" applyFill="1" applyBorder="1" applyAlignment="1">
      <alignment horizontal="left" vertical="top"/>
    </xf>
    <xf numFmtId="0" fontId="13" fillId="6" borderId="30" xfId="0" applyFont="1" applyFill="1" applyBorder="1" applyAlignment="1">
      <alignment horizontal="left" vertical="top"/>
    </xf>
    <xf numFmtId="0" fontId="13" fillId="6" borderId="57" xfId="0" applyFont="1" applyFill="1" applyBorder="1" applyAlignment="1">
      <alignment horizontal="left" vertical="top"/>
    </xf>
    <xf numFmtId="0" fontId="4" fillId="0" borderId="41" xfId="0" applyFont="1" applyBorder="1" applyAlignment="1">
      <alignment horizontal="center" vertical="top"/>
    </xf>
    <xf numFmtId="0" fontId="4" fillId="0" borderId="38" xfId="0" applyFont="1" applyBorder="1" applyAlignment="1">
      <alignment horizontal="center" vertical="top"/>
    </xf>
    <xf numFmtId="0" fontId="4" fillId="0" borderId="45" xfId="0" applyFont="1" applyBorder="1" applyAlignment="1">
      <alignment horizontal="left"/>
    </xf>
    <xf numFmtId="0" fontId="4" fillId="0" borderId="46" xfId="0" applyFont="1" applyBorder="1" applyAlignment="1">
      <alignment horizontal="left"/>
    </xf>
    <xf numFmtId="0" fontId="4" fillId="0" borderId="37" xfId="0" applyFont="1" applyBorder="1" applyAlignment="1">
      <alignment horizontal="left"/>
    </xf>
    <xf numFmtId="0" fontId="4" fillId="0" borderId="8" xfId="0" applyFont="1" applyBorder="1" applyAlignment="1">
      <alignment horizontal="left"/>
    </xf>
    <xf numFmtId="0" fontId="4" fillId="0" borderId="41" xfId="0" applyFont="1" applyBorder="1" applyAlignment="1">
      <alignment horizontal="center"/>
    </xf>
    <xf numFmtId="0" fontId="4" fillId="0" borderId="42" xfId="0" applyFont="1" applyBorder="1" applyAlignment="1">
      <alignment horizontal="center"/>
    </xf>
    <xf numFmtId="0" fontId="4" fillId="0" borderId="37" xfId="0" applyFont="1" applyBorder="1" applyAlignment="1">
      <alignment horizontal="center"/>
    </xf>
    <xf numFmtId="0" fontId="4" fillId="0" borderId="8" xfId="0" applyFont="1" applyBorder="1" applyAlignment="1">
      <alignment horizontal="center"/>
    </xf>
    <xf numFmtId="0" fontId="14" fillId="0" borderId="33" xfId="0" applyFont="1" applyBorder="1" applyAlignment="1">
      <alignment horizontal="center" vertical="top" wrapText="1"/>
    </xf>
    <xf numFmtId="0" fontId="13" fillId="6" borderId="3" xfId="0" applyFont="1" applyFill="1" applyBorder="1" applyAlignment="1">
      <alignment horizontal="center"/>
    </xf>
    <xf numFmtId="0" fontId="13" fillId="6" borderId="4" xfId="0" applyFont="1" applyFill="1" applyBorder="1" applyAlignment="1">
      <alignment horizontal="center"/>
    </xf>
    <xf numFmtId="0" fontId="13" fillId="6" borderId="29" xfId="0" applyFont="1" applyFill="1" applyBorder="1" applyAlignment="1">
      <alignment horizontal="center"/>
    </xf>
    <xf numFmtId="0" fontId="14" fillId="0" borderId="37" xfId="0" applyFont="1" applyBorder="1" applyAlignment="1">
      <alignment horizontal="center" vertical="top" wrapText="1"/>
    </xf>
    <xf numFmtId="0" fontId="14" fillId="0" borderId="8" xfId="0" applyFont="1" applyBorder="1" applyAlignment="1">
      <alignment horizontal="center" vertical="top" wrapText="1"/>
    </xf>
    <xf numFmtId="0" fontId="14" fillId="0" borderId="35" xfId="0" applyFont="1" applyBorder="1" applyAlignment="1">
      <alignment horizontal="center" vertical="top" wrapText="1"/>
    </xf>
    <xf numFmtId="0" fontId="14" fillId="0" borderId="45" xfId="0" applyFont="1" applyBorder="1" applyAlignment="1">
      <alignment horizontal="left" vertical="top" wrapText="1"/>
    </xf>
    <xf numFmtId="0" fontId="14" fillId="0" borderId="46" xfId="0" applyFont="1" applyBorder="1" applyAlignment="1">
      <alignment horizontal="left" vertical="top" wrapText="1"/>
    </xf>
    <xf numFmtId="0" fontId="4" fillId="0" borderId="17" xfId="0" applyFont="1" applyBorder="1" applyAlignment="1">
      <alignment horizontal="left"/>
    </xf>
    <xf numFmtId="0" fontId="4" fillId="0" borderId="18" xfId="0" applyFont="1" applyBorder="1" applyAlignment="1">
      <alignment horizontal="left"/>
    </xf>
    <xf numFmtId="0" fontId="4" fillId="0" borderId="27" xfId="0" applyFont="1" applyBorder="1" applyAlignment="1">
      <alignment horizontal="left"/>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9" xfId="0" applyFont="1" applyBorder="1" applyAlignment="1">
      <alignment horizontal="left" vertical="center" wrapText="1"/>
    </xf>
    <xf numFmtId="0" fontId="17" fillId="9" borderId="3" xfId="0" applyFont="1" applyFill="1" applyBorder="1" applyAlignment="1">
      <alignment horizontal="left" vertical="center" wrapText="1"/>
    </xf>
    <xf numFmtId="0" fontId="17" fillId="9" borderId="4" xfId="0" applyFont="1" applyFill="1" applyBorder="1" applyAlignment="1">
      <alignment horizontal="left" vertical="center" wrapText="1"/>
    </xf>
    <xf numFmtId="0" fontId="17" fillId="9" borderId="5" xfId="0" applyFont="1" applyFill="1" applyBorder="1" applyAlignment="1">
      <alignment horizontal="left" vertical="center" wrapText="1"/>
    </xf>
    <xf numFmtId="0" fontId="13" fillId="6" borderId="5" xfId="0" applyFont="1" applyFill="1" applyBorder="1" applyAlignment="1">
      <alignment horizontal="center"/>
    </xf>
    <xf numFmtId="0" fontId="11" fillId="0" borderId="7" xfId="0" applyFont="1" applyBorder="1" applyAlignment="1">
      <alignment horizontal="center" vertical="center"/>
    </xf>
    <xf numFmtId="0" fontId="11" fillId="0" borderId="44" xfId="0" applyFont="1" applyBorder="1" applyAlignment="1">
      <alignment horizontal="center" vertical="center"/>
    </xf>
    <xf numFmtId="0" fontId="6" fillId="3" borderId="66"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67" xfId="0" applyFont="1" applyFill="1" applyBorder="1" applyAlignment="1">
      <alignment horizontal="center" vertical="center" wrapText="1"/>
    </xf>
    <xf numFmtId="43" fontId="20" fillId="8" borderId="9" xfId="4" applyFont="1" applyFill="1" applyBorder="1" applyAlignment="1">
      <alignment horizontal="center"/>
    </xf>
    <xf numFmtId="43" fontId="20" fillId="8" borderId="10" xfId="4" applyFont="1" applyFill="1" applyBorder="1" applyAlignment="1">
      <alignment horizontal="center"/>
    </xf>
    <xf numFmtId="43" fontId="20" fillId="8" borderId="36" xfId="4" applyFont="1" applyFill="1" applyBorder="1" applyAlignment="1">
      <alignment horizontal="center"/>
    </xf>
    <xf numFmtId="165" fontId="6" fillId="0" borderId="9" xfId="0" applyNumberFormat="1" applyFont="1" applyBorder="1" applyAlignment="1">
      <alignment horizontal="center" vertical="center"/>
    </xf>
    <xf numFmtId="165" fontId="6" fillId="0" borderId="10" xfId="0" applyNumberFormat="1" applyFont="1" applyBorder="1" applyAlignment="1">
      <alignment horizontal="center" vertical="center"/>
    </xf>
    <xf numFmtId="165" fontId="6" fillId="0" borderId="36" xfId="0" applyNumberFormat="1" applyFont="1" applyBorder="1" applyAlignment="1">
      <alignment horizontal="center" vertical="center"/>
    </xf>
    <xf numFmtId="0" fontId="4" fillId="0" borderId="74" xfId="0" applyFont="1" applyBorder="1" applyAlignment="1">
      <alignment horizontal="center" vertical="center"/>
    </xf>
    <xf numFmtId="0" fontId="4" fillId="0" borderId="28" xfId="0" applyFont="1" applyBorder="1" applyAlignment="1">
      <alignment horizontal="center" vertical="center"/>
    </xf>
    <xf numFmtId="0" fontId="4" fillId="0" borderId="32" xfId="0" applyFont="1" applyBorder="1" applyAlignment="1">
      <alignment horizontal="center" vertical="center"/>
    </xf>
    <xf numFmtId="0" fontId="6" fillId="0" borderId="7" xfId="0" applyFont="1" applyBorder="1" applyAlignment="1">
      <alignment horizontal="left"/>
    </xf>
    <xf numFmtId="0" fontId="13" fillId="6" borderId="26" xfId="0" applyFont="1" applyFill="1" applyBorder="1" applyAlignment="1">
      <alignment horizontal="center"/>
    </xf>
    <xf numFmtId="0" fontId="13" fillId="6" borderId="18" xfId="0" applyFont="1" applyFill="1" applyBorder="1" applyAlignment="1">
      <alignment horizontal="center"/>
    </xf>
    <xf numFmtId="0" fontId="13" fillId="6" borderId="27" xfId="0" applyFont="1" applyFill="1" applyBorder="1" applyAlignment="1">
      <alignment horizontal="center"/>
    </xf>
    <xf numFmtId="0" fontId="13" fillId="6" borderId="41" xfId="0" applyFont="1" applyFill="1" applyBorder="1" applyAlignment="1">
      <alignment horizontal="center"/>
    </xf>
    <xf numFmtId="0" fontId="13" fillId="6" borderId="42" xfId="0" applyFont="1" applyFill="1" applyBorder="1" applyAlignment="1">
      <alignment horizontal="center"/>
    </xf>
    <xf numFmtId="0" fontId="4" fillId="0" borderId="9" xfId="0" applyFont="1" applyBorder="1" applyAlignment="1">
      <alignment horizontal="left"/>
    </xf>
    <xf numFmtId="0" fontId="4" fillId="0" borderId="11" xfId="0" applyFont="1" applyBorder="1" applyAlignment="1">
      <alignment horizontal="left"/>
    </xf>
    <xf numFmtId="0" fontId="4" fillId="0" borderId="14" xfId="0" applyFont="1" applyBorder="1" applyAlignment="1">
      <alignment horizontal="left"/>
    </xf>
    <xf numFmtId="0" fontId="6" fillId="0" borderId="8" xfId="0" applyFont="1" applyBorder="1" applyAlignment="1">
      <alignment horizontal="left"/>
    </xf>
    <xf numFmtId="0" fontId="6" fillId="0" borderId="9" xfId="0" applyFont="1" applyBorder="1" applyAlignment="1">
      <alignment horizontal="center"/>
    </xf>
    <xf numFmtId="0" fontId="6" fillId="0" borderId="11" xfId="0" applyFont="1" applyBorder="1" applyAlignment="1">
      <alignment horizontal="center"/>
    </xf>
    <xf numFmtId="0" fontId="4" fillId="0" borderId="34" xfId="0" applyFont="1" applyBorder="1" applyAlignment="1">
      <alignment horizontal="left"/>
    </xf>
    <xf numFmtId="0" fontId="4" fillId="0" borderId="10" xfId="0" applyFont="1" applyBorder="1" applyAlignment="1">
      <alignment horizontal="left"/>
    </xf>
    <xf numFmtId="0" fontId="4" fillId="0" borderId="38" xfId="0" applyFont="1" applyBorder="1" applyAlignment="1">
      <alignment horizontal="left"/>
    </xf>
    <xf numFmtId="0" fontId="4" fillId="0" borderId="39" xfId="0" applyFont="1" applyBorder="1" applyAlignment="1">
      <alignment horizontal="left"/>
    </xf>
    <xf numFmtId="0" fontId="4" fillId="0" borderId="52" xfId="0" applyFont="1" applyBorder="1" applyAlignment="1">
      <alignment horizontal="left"/>
    </xf>
    <xf numFmtId="0" fontId="4" fillId="0" borderId="38" xfId="0" applyFont="1" applyBorder="1" applyAlignment="1">
      <alignment horizontal="left" vertical="top"/>
    </xf>
    <xf numFmtId="0" fontId="13" fillId="6" borderId="53" xfId="0" applyFont="1" applyFill="1" applyBorder="1" applyAlignment="1">
      <alignment horizontal="left" vertical="top" wrapText="1"/>
    </xf>
    <xf numFmtId="0" fontId="13" fillId="6" borderId="4" xfId="0" applyFont="1" applyFill="1" applyBorder="1" applyAlignment="1">
      <alignment horizontal="left" vertical="top" wrapText="1"/>
    </xf>
    <xf numFmtId="0" fontId="13" fillId="6" borderId="29" xfId="0" applyFont="1" applyFill="1" applyBorder="1" applyAlignment="1">
      <alignment horizontal="left" vertical="top" wrapText="1"/>
    </xf>
    <xf numFmtId="0" fontId="4" fillId="0" borderId="34" xfId="0" applyFont="1" applyBorder="1" applyAlignment="1">
      <alignment horizontal="left" vertical="top"/>
    </xf>
    <xf numFmtId="0" fontId="18" fillId="5" borderId="23" xfId="0" applyFont="1" applyFill="1" applyBorder="1" applyAlignment="1">
      <alignment horizontal="center" vertical="top" wrapText="1"/>
    </xf>
  </cellXfs>
  <cellStyles count="6">
    <cellStyle name="Eingabe" xfId="2" builtinId="20"/>
    <cellStyle name="Komma" xfId="4" builtinId="3"/>
    <cellStyle name="Prozent" xfId="1" builtinId="5"/>
    <cellStyle name="Standard" xfId="0" builtinId="0"/>
    <cellStyle name="Standard 2" xfId="5" xr:uid="{544D3C01-7E48-4E8D-8484-3B029FC2543A}"/>
    <cellStyle name="Währung 2" xfId="3" xr:uid="{63D3E7AF-2A19-4E0B-85AE-5D1E0A54C4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Projectum_2025">
  <a:themeElements>
    <a:clrScheme name="Projectum">
      <a:dk1>
        <a:srgbClr val="D6CEC8"/>
      </a:dk1>
      <a:lt1>
        <a:srgbClr val="FFFFFF"/>
      </a:lt1>
      <a:dk2>
        <a:srgbClr val="093043"/>
      </a:dk2>
      <a:lt2>
        <a:srgbClr val="A39385"/>
      </a:lt2>
      <a:accent1>
        <a:srgbClr val="545354"/>
      </a:accent1>
      <a:accent2>
        <a:srgbClr val="D4D4D5"/>
      </a:accent2>
      <a:accent3>
        <a:srgbClr val="444444"/>
      </a:accent3>
      <a:accent4>
        <a:srgbClr val="EC7404"/>
      </a:accent4>
      <a:accent5>
        <a:srgbClr val="34343C"/>
      </a:accent5>
      <a:accent6>
        <a:srgbClr val="EC7404"/>
      </a:accent6>
      <a:hlink>
        <a:srgbClr val="BA290C"/>
      </a:hlink>
      <a:folHlink>
        <a:srgbClr val="70AD47"/>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Projectum_ Test_ Vorlage" id="{347EE02D-CF98-457A-A477-712A23024AF0}" vid="{EA4502EC-D936-4C87-B669-1EF30DC88540}"/>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3B165-2F53-4844-97BD-56C69E324AAD}">
  <dimension ref="A1:G45"/>
  <sheetViews>
    <sheetView tabSelected="1" topLeftCell="A5" zoomScaleNormal="100" workbookViewId="0">
      <selection activeCell="I22" sqref="I22"/>
    </sheetView>
  </sheetViews>
  <sheetFormatPr baseColWidth="10" defaultRowHeight="14.25" x14ac:dyDescent="0.2"/>
  <cols>
    <col min="1" max="1" width="41.75" style="5" customWidth="1"/>
    <col min="2" max="2" width="30.75" style="5" customWidth="1"/>
    <col min="3" max="3" width="29.75" style="5" customWidth="1"/>
    <col min="4" max="4" width="14.875" style="5" customWidth="1"/>
    <col min="5" max="5" width="11.75" style="5" customWidth="1"/>
    <col min="6" max="16384" width="11" style="5"/>
  </cols>
  <sheetData>
    <row r="1" spans="1:5" ht="20.25" x14ac:dyDescent="0.2">
      <c r="A1" s="220" t="s">
        <v>8</v>
      </c>
      <c r="C1" s="221"/>
      <c r="D1" s="221"/>
    </row>
    <row r="2" spans="1:5" x14ac:dyDescent="0.2">
      <c r="A2" s="221"/>
      <c r="B2" s="221"/>
      <c r="C2" s="221"/>
      <c r="D2" s="221"/>
    </row>
    <row r="3" spans="1:5" ht="29.25" customHeight="1" x14ac:dyDescent="0.2">
      <c r="A3" s="3" t="s">
        <v>9</v>
      </c>
      <c r="B3" s="436" t="s">
        <v>26</v>
      </c>
      <c r="C3" s="436"/>
      <c r="D3" s="222"/>
      <c r="E3" s="222"/>
    </row>
    <row r="4" spans="1:5" ht="15" x14ac:dyDescent="0.2">
      <c r="A4" s="4" t="s">
        <v>10</v>
      </c>
      <c r="B4" s="4" t="s">
        <v>27</v>
      </c>
    </row>
    <row r="5" spans="1:5" ht="15.75" thickBot="1" x14ac:dyDescent="0.25">
      <c r="A5" s="4"/>
    </row>
    <row r="6" spans="1:5" ht="36" customHeight="1" thickBot="1" x14ac:dyDescent="0.25">
      <c r="A6" s="433" t="s">
        <v>11</v>
      </c>
      <c r="B6" s="434"/>
      <c r="C6" s="435"/>
    </row>
    <row r="7" spans="1:5" x14ac:dyDescent="0.2">
      <c r="A7" s="221"/>
      <c r="B7" s="221"/>
      <c r="C7" s="221"/>
    </row>
    <row r="8" spans="1:5" ht="16.5" thickBot="1" x14ac:dyDescent="0.25">
      <c r="A8" s="223"/>
    </row>
    <row r="9" spans="1:5" ht="27.75" customHeight="1" thickBot="1" x14ac:dyDescent="0.25">
      <c r="A9" s="168" t="s">
        <v>18</v>
      </c>
      <c r="B9" s="169"/>
      <c r="C9" s="170" t="s">
        <v>12</v>
      </c>
    </row>
    <row r="10" spans="1:5" x14ac:dyDescent="0.2">
      <c r="A10" s="224" t="s">
        <v>239</v>
      </c>
      <c r="B10" s="225"/>
      <c r="C10" s="226">
        <f>'1.1 OPL+Ausstattung'!F63</f>
        <v>0</v>
      </c>
      <c r="D10" s="225"/>
    </row>
    <row r="11" spans="1:5" x14ac:dyDescent="0.2">
      <c r="A11" s="224" t="s">
        <v>0</v>
      </c>
      <c r="B11" s="225"/>
      <c r="C11" s="226">
        <f>'1.4 FAPL'!F49</f>
        <v>0</v>
      </c>
      <c r="D11" s="225"/>
    </row>
    <row r="12" spans="1:5" x14ac:dyDescent="0.2">
      <c r="A12" s="254" t="s">
        <v>1</v>
      </c>
      <c r="B12" s="225"/>
      <c r="C12" s="255">
        <f>'1.6 VPL'!E37</f>
        <v>0</v>
      </c>
      <c r="D12" s="225"/>
    </row>
    <row r="13" spans="1:5" x14ac:dyDescent="0.2">
      <c r="A13" s="224" t="s">
        <v>2</v>
      </c>
      <c r="B13" s="225"/>
      <c r="C13" s="226">
        <f>'1.5 TWPL'!E54</f>
        <v>0</v>
      </c>
      <c r="D13" s="225"/>
    </row>
    <row r="14" spans="1:5" x14ac:dyDescent="0.2">
      <c r="A14" s="224" t="s">
        <v>244</v>
      </c>
      <c r="B14" s="225"/>
      <c r="C14" s="226">
        <f>'1.2 TGA HLKS'!H60</f>
        <v>0</v>
      </c>
      <c r="D14" s="225"/>
    </row>
    <row r="15" spans="1:5" x14ac:dyDescent="0.2">
      <c r="A15" s="224" t="s">
        <v>3</v>
      </c>
      <c r="B15" s="225"/>
      <c r="C15" s="226">
        <f>'1.3 TGA ELT '!G59</f>
        <v>0</v>
      </c>
      <c r="D15" s="225"/>
    </row>
    <row r="16" spans="1:5" x14ac:dyDescent="0.2">
      <c r="A16" s="224" t="s">
        <v>4</v>
      </c>
      <c r="B16" s="225"/>
      <c r="C16" s="226">
        <f>'1c Bauphysik - WS'!E36</f>
        <v>0</v>
      </c>
      <c r="D16" s="225"/>
    </row>
    <row r="17" spans="1:7" x14ac:dyDescent="0.2">
      <c r="A17" s="224" t="s">
        <v>5</v>
      </c>
      <c r="B17" s="225"/>
      <c r="C17" s="226">
        <f>'1c Bauphysik - BRA'!F43</f>
        <v>0</v>
      </c>
      <c r="D17" s="225"/>
    </row>
    <row r="18" spans="1:7" x14ac:dyDescent="0.2">
      <c r="A18" s="224" t="s">
        <v>6</v>
      </c>
      <c r="B18" s="225"/>
      <c r="C18" s="226">
        <f>'1a SiGeKo'!F34</f>
        <v>0</v>
      </c>
      <c r="D18" s="225"/>
    </row>
    <row r="19" spans="1:7" ht="15" thickBot="1" x14ac:dyDescent="0.25">
      <c r="A19" s="227" t="s">
        <v>7</v>
      </c>
      <c r="B19" s="228"/>
      <c r="C19" s="229">
        <f>'1b BSK'!E32</f>
        <v>0</v>
      </c>
      <c r="D19" s="225"/>
    </row>
    <row r="20" spans="1:7" ht="15.75" thickBot="1" x14ac:dyDescent="0.25">
      <c r="A20" s="230" t="s">
        <v>237</v>
      </c>
      <c r="B20" s="231"/>
      <c r="C20" s="232">
        <f>SUM(C10:C19)</f>
        <v>0</v>
      </c>
      <c r="D20" s="225"/>
    </row>
    <row r="21" spans="1:7" ht="15" thickBot="1" x14ac:dyDescent="0.25">
      <c r="A21" s="221"/>
      <c r="B21" s="225"/>
      <c r="C21" s="233"/>
      <c r="D21" s="225"/>
    </row>
    <row r="22" spans="1:7" s="236" customFormat="1" ht="39" thickBot="1" x14ac:dyDescent="0.25">
      <c r="A22" s="437" t="s">
        <v>238</v>
      </c>
      <c r="B22" s="438"/>
      <c r="C22" s="439"/>
      <c r="D22" s="407" t="s">
        <v>78</v>
      </c>
      <c r="E22" s="5"/>
      <c r="F22" s="5"/>
      <c r="G22" s="5"/>
    </row>
    <row r="23" spans="1:7" s="236" customFormat="1" x14ac:dyDescent="0.2">
      <c r="A23" s="237" t="s">
        <v>233</v>
      </c>
      <c r="B23" s="238">
        <v>0</v>
      </c>
      <c r="C23" s="225">
        <f>B23*C20</f>
        <v>0</v>
      </c>
      <c r="D23" s="219" t="s">
        <v>79</v>
      </c>
      <c r="E23" s="5"/>
      <c r="F23" s="5"/>
      <c r="G23" s="5"/>
    </row>
    <row r="24" spans="1:7" s="236" customFormat="1" x14ac:dyDescent="0.2">
      <c r="A24" s="237" t="s">
        <v>234</v>
      </c>
      <c r="B24" s="238">
        <v>0</v>
      </c>
      <c r="C24" s="225">
        <f>B24*C20</f>
        <v>0</v>
      </c>
      <c r="D24" s="219" t="s">
        <v>80</v>
      </c>
      <c r="E24" s="5"/>
      <c r="F24" s="5"/>
      <c r="G24" s="5"/>
    </row>
    <row r="25" spans="1:7" s="236" customFormat="1" x14ac:dyDescent="0.2">
      <c r="A25" s="237" t="s">
        <v>235</v>
      </c>
      <c r="B25" s="238">
        <v>0</v>
      </c>
      <c r="C25" s="225">
        <f>B25*C20</f>
        <v>0</v>
      </c>
      <c r="D25" s="219" t="s">
        <v>80</v>
      </c>
      <c r="E25" s="5"/>
      <c r="F25" s="5"/>
      <c r="G25" s="5"/>
    </row>
    <row r="26" spans="1:7" s="236" customFormat="1" x14ac:dyDescent="0.2">
      <c r="A26" s="237" t="s">
        <v>236</v>
      </c>
      <c r="B26" s="238">
        <v>0</v>
      </c>
      <c r="C26" s="251">
        <f>B26*C20</f>
        <v>0</v>
      </c>
      <c r="D26" s="219" t="s">
        <v>80</v>
      </c>
      <c r="E26" s="5"/>
      <c r="F26" s="5"/>
      <c r="G26" s="5"/>
    </row>
    <row r="27" spans="1:7" s="236" customFormat="1" ht="23.25" customHeight="1" x14ac:dyDescent="0.2">
      <c r="A27" s="237"/>
      <c r="B27" s="237"/>
      <c r="C27" s="225"/>
      <c r="D27" s="5"/>
      <c r="E27" s="5"/>
      <c r="F27" s="5"/>
      <c r="G27" s="219"/>
    </row>
    <row r="28" spans="1:7" ht="15" x14ac:dyDescent="0.2">
      <c r="A28" s="237" t="s">
        <v>13</v>
      </c>
      <c r="B28" s="235"/>
      <c r="C28" s="225">
        <f>C20+C23+C24+C25+C26</f>
        <v>0</v>
      </c>
      <c r="D28" s="221"/>
    </row>
    <row r="29" spans="1:7" x14ac:dyDescent="0.2">
      <c r="A29" s="237" t="s">
        <v>14</v>
      </c>
      <c r="B29" s="238">
        <v>0</v>
      </c>
      <c r="C29" s="225">
        <f>B29*C28</f>
        <v>0</v>
      </c>
      <c r="D29" s="221"/>
    </row>
    <row r="30" spans="1:7" ht="15" x14ac:dyDescent="0.2">
      <c r="A30" s="234"/>
      <c r="B30" s="235"/>
      <c r="C30" s="239"/>
      <c r="D30" s="221"/>
    </row>
    <row r="31" spans="1:7" ht="15" x14ac:dyDescent="0.2">
      <c r="A31" s="234" t="s">
        <v>12</v>
      </c>
      <c r="B31" s="235"/>
      <c r="C31" s="239">
        <f>C29+C28</f>
        <v>0</v>
      </c>
      <c r="D31" s="221"/>
    </row>
    <row r="32" spans="1:7" ht="15" x14ac:dyDescent="0.2">
      <c r="A32" s="234" t="s">
        <v>15</v>
      </c>
      <c r="B32" s="238">
        <v>0</v>
      </c>
      <c r="C32" s="239">
        <f>C31*B32</f>
        <v>0</v>
      </c>
      <c r="D32" s="221"/>
    </row>
    <row r="33" spans="1:4" ht="15" x14ac:dyDescent="0.2">
      <c r="A33" s="240" t="s">
        <v>16</v>
      </c>
      <c r="B33" s="241">
        <v>0.19</v>
      </c>
      <c r="C33" s="242">
        <f>(C31-C32)*19%</f>
        <v>0</v>
      </c>
    </row>
    <row r="34" spans="1:4" ht="15" x14ac:dyDescent="0.2">
      <c r="A34" s="234" t="s">
        <v>17</v>
      </c>
      <c r="B34" s="235"/>
      <c r="C34" s="239">
        <f>C31-C32+C33</f>
        <v>0</v>
      </c>
      <c r="D34" s="243"/>
    </row>
    <row r="36" spans="1:4" x14ac:dyDescent="0.2">
      <c r="A36" s="5" t="s">
        <v>19</v>
      </c>
    </row>
    <row r="37" spans="1:4" ht="15" thickBot="1" x14ac:dyDescent="0.25"/>
    <row r="38" spans="1:4" ht="30.75" thickBot="1" x14ac:dyDescent="0.25">
      <c r="A38" s="244" t="s">
        <v>20</v>
      </c>
      <c r="B38" s="245" t="s">
        <v>21</v>
      </c>
    </row>
    <row r="39" spans="1:4" ht="15" thickBot="1" x14ac:dyDescent="0.25">
      <c r="A39" s="246" t="s">
        <v>22</v>
      </c>
      <c r="B39" s="247"/>
    </row>
    <row r="45" spans="1:4" ht="28.5" x14ac:dyDescent="0.2">
      <c r="A45" s="248" t="s">
        <v>23</v>
      </c>
      <c r="B45" s="249" t="s">
        <v>24</v>
      </c>
      <c r="C45" s="249" t="s">
        <v>25</v>
      </c>
      <c r="D45" s="250"/>
    </row>
  </sheetData>
  <mergeCells count="3">
    <mergeCell ref="A6:C6"/>
    <mergeCell ref="B3:C3"/>
    <mergeCell ref="A22:C22"/>
  </mergeCells>
  <pageMargins left="0.7" right="0.7" top="0.78740157499999996" bottom="0.78740157499999996" header="0.3" footer="0.3"/>
  <pageSetup paperSize="9" scale="68" orientation="portrait" verticalDpi="0" r:id="rId1"/>
  <headerFooter>
    <oddHeader>&amp;L„Grundschule mit Hort 
Seeland OT Nachterstedt“&amp;CGeneralplanung des Vorhabens&amp;R&amp;A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3E864-6E3C-41C6-BB1D-26552B490052}">
  <dimension ref="A1:I43"/>
  <sheetViews>
    <sheetView zoomScaleNormal="100" workbookViewId="0">
      <selection activeCell="I23" sqref="I23"/>
    </sheetView>
  </sheetViews>
  <sheetFormatPr baseColWidth="10" defaultRowHeight="14.25" x14ac:dyDescent="0.2"/>
  <cols>
    <col min="1" max="1" width="7.875" customWidth="1"/>
    <col min="2" max="2" width="15.25" customWidth="1"/>
    <col min="3" max="3" width="26.25" customWidth="1"/>
    <col min="4" max="4" width="20.625" customWidth="1"/>
    <col min="5" max="5" width="20.5" customWidth="1"/>
    <col min="6" max="6" width="21.375" customWidth="1"/>
  </cols>
  <sheetData>
    <row r="1" spans="1:5" ht="57.75" customHeight="1" thickBot="1" x14ac:dyDescent="0.25">
      <c r="A1" s="497" t="s">
        <v>11</v>
      </c>
      <c r="B1" s="498"/>
      <c r="C1" s="498"/>
      <c r="D1" s="498"/>
      <c r="E1" s="499"/>
    </row>
    <row r="3" spans="1:5" ht="27" customHeight="1" x14ac:dyDescent="0.2">
      <c r="A3" s="522" t="s">
        <v>212</v>
      </c>
      <c r="B3" s="523"/>
      <c r="C3" s="523"/>
      <c r="D3" s="523"/>
      <c r="E3" s="523"/>
    </row>
    <row r="4" spans="1:5" ht="15" thickBot="1" x14ac:dyDescent="0.25">
      <c r="A4" s="11"/>
      <c r="B4" s="11"/>
      <c r="C4" s="11"/>
      <c r="D4" s="11"/>
      <c r="E4" s="11"/>
    </row>
    <row r="5" spans="1:5" ht="15" x14ac:dyDescent="0.25">
      <c r="A5" s="630" t="s">
        <v>28</v>
      </c>
      <c r="B5" s="631"/>
      <c r="C5" s="631"/>
      <c r="D5" s="631"/>
      <c r="E5" s="632"/>
    </row>
    <row r="6" spans="1:5" ht="42.75" x14ac:dyDescent="0.2">
      <c r="A6" s="528"/>
      <c r="B6" s="529"/>
      <c r="C6" s="60" t="s">
        <v>29</v>
      </c>
      <c r="D6" s="12" t="s">
        <v>30</v>
      </c>
      <c r="E6" s="38" t="s">
        <v>211</v>
      </c>
    </row>
    <row r="7" spans="1:5" x14ac:dyDescent="0.2">
      <c r="A7" s="528"/>
      <c r="B7" s="529"/>
      <c r="C7" s="529"/>
      <c r="D7" s="529"/>
      <c r="E7" s="530"/>
    </row>
    <row r="8" spans="1:5" x14ac:dyDescent="0.2">
      <c r="A8" s="13" t="s">
        <v>31</v>
      </c>
      <c r="B8" s="258" t="s">
        <v>32</v>
      </c>
      <c r="C8" s="61">
        <f>D8*1.19</f>
        <v>8902390</v>
      </c>
      <c r="D8" s="14">
        <v>7481000</v>
      </c>
      <c r="E8" s="15"/>
    </row>
    <row r="9" spans="1:5" x14ac:dyDescent="0.2">
      <c r="A9" s="13" t="s">
        <v>33</v>
      </c>
      <c r="B9" s="258" t="s">
        <v>34</v>
      </c>
      <c r="C9" s="61">
        <f>D9*1.19</f>
        <v>2746520</v>
      </c>
      <c r="D9" s="14">
        <v>2308000</v>
      </c>
      <c r="E9" s="15"/>
    </row>
    <row r="10" spans="1:5" ht="15" thickBot="1" x14ac:dyDescent="0.25">
      <c r="A10" s="534"/>
      <c r="B10" s="535"/>
      <c r="C10" s="535"/>
      <c r="D10" s="535"/>
      <c r="E10" s="536"/>
    </row>
    <row r="11" spans="1:5" ht="15" x14ac:dyDescent="0.25">
      <c r="A11" s="633" t="s">
        <v>35</v>
      </c>
      <c r="B11" s="634"/>
      <c r="C11" s="634"/>
      <c r="D11" s="634"/>
      <c r="E11" s="17" t="s">
        <v>36</v>
      </c>
    </row>
    <row r="12" spans="1:5" ht="15" x14ac:dyDescent="0.25">
      <c r="A12" s="18"/>
      <c r="B12" s="591" t="s">
        <v>37</v>
      </c>
      <c r="C12" s="591"/>
      <c r="D12" s="19"/>
      <c r="E12" s="20">
        <v>9570125</v>
      </c>
    </row>
    <row r="13" spans="1:5" ht="15" x14ac:dyDescent="0.25">
      <c r="A13" s="18"/>
      <c r="B13" s="591" t="s">
        <v>38</v>
      </c>
      <c r="C13" s="591"/>
      <c r="D13" s="19"/>
      <c r="E13" s="21" t="s">
        <v>66</v>
      </c>
    </row>
    <row r="14" spans="1:5" ht="15" x14ac:dyDescent="0.25">
      <c r="A14" s="18"/>
      <c r="B14" s="22"/>
      <c r="C14" s="23"/>
      <c r="D14" s="19"/>
      <c r="E14" s="24"/>
    </row>
    <row r="15" spans="1:5" ht="15" x14ac:dyDescent="0.25">
      <c r="A15" s="18"/>
      <c r="B15" s="635" t="s">
        <v>39</v>
      </c>
      <c r="C15" s="636"/>
      <c r="D15" s="19"/>
      <c r="E15" s="24"/>
    </row>
    <row r="16" spans="1:5" ht="15" x14ac:dyDescent="0.25">
      <c r="A16" s="18"/>
      <c r="B16" s="629" t="s">
        <v>40</v>
      </c>
      <c r="C16" s="629"/>
      <c r="D16" s="25"/>
      <c r="E16" s="39"/>
    </row>
    <row r="17" spans="1:6" ht="15" x14ac:dyDescent="0.25">
      <c r="A17" s="18"/>
      <c r="B17" s="638" t="s">
        <v>41</v>
      </c>
      <c r="C17" s="638"/>
      <c r="D17" s="19"/>
      <c r="E17" s="40"/>
    </row>
    <row r="18" spans="1:6" ht="15" x14ac:dyDescent="0.25">
      <c r="A18" s="18"/>
      <c r="B18" s="638" t="s">
        <v>42</v>
      </c>
      <c r="C18" s="638"/>
      <c r="D18" s="19"/>
      <c r="E18" s="40"/>
    </row>
    <row r="19" spans="1:6" ht="15" x14ac:dyDescent="0.25">
      <c r="A19" s="18"/>
      <c r="B19" s="638" t="s">
        <v>43</v>
      </c>
      <c r="C19" s="638"/>
      <c r="D19" s="19"/>
      <c r="E19" s="40"/>
    </row>
    <row r="20" spans="1:6" ht="15" x14ac:dyDescent="0.25">
      <c r="A20" s="18"/>
      <c r="B20" s="638" t="s">
        <v>41</v>
      </c>
      <c r="C20" s="638"/>
      <c r="D20" s="19"/>
      <c r="E20" s="40"/>
    </row>
    <row r="21" spans="1:6" ht="15" x14ac:dyDescent="0.25">
      <c r="A21" s="18"/>
      <c r="B21" s="638" t="s">
        <v>42</v>
      </c>
      <c r="C21" s="638"/>
      <c r="D21" s="19"/>
      <c r="E21" s="40"/>
    </row>
    <row r="22" spans="1:6" ht="15" x14ac:dyDescent="0.25">
      <c r="A22" s="18"/>
      <c r="B22" s="639"/>
      <c r="C22" s="640"/>
      <c r="D22" s="19"/>
      <c r="E22" s="26"/>
    </row>
    <row r="23" spans="1:6" ht="15" x14ac:dyDescent="0.25">
      <c r="A23" s="641" t="s">
        <v>44</v>
      </c>
      <c r="B23" s="642"/>
      <c r="C23" s="636"/>
      <c r="D23" s="19"/>
      <c r="E23" s="41"/>
    </row>
    <row r="24" spans="1:6" ht="15.75" thickBot="1" x14ac:dyDescent="0.3">
      <c r="A24" s="643" t="s">
        <v>45</v>
      </c>
      <c r="B24" s="644"/>
      <c r="C24" s="644"/>
      <c r="D24" s="645"/>
      <c r="E24" s="42"/>
    </row>
    <row r="25" spans="1:6" ht="15.75" thickBot="1" x14ac:dyDescent="0.3">
      <c r="A25" s="28"/>
      <c r="B25" s="29"/>
      <c r="C25" s="29"/>
      <c r="D25" s="8"/>
      <c r="E25" s="30"/>
    </row>
    <row r="26" spans="1:6" ht="30.75" thickBot="1" x14ac:dyDescent="0.25">
      <c r="A26" s="328" t="s">
        <v>224</v>
      </c>
      <c r="B26" s="328" t="s">
        <v>46</v>
      </c>
      <c r="C26" s="49" t="s">
        <v>47</v>
      </c>
      <c r="D26" s="50" t="s">
        <v>48</v>
      </c>
      <c r="E26" s="50" t="s">
        <v>36</v>
      </c>
      <c r="F26" s="51" t="s">
        <v>78</v>
      </c>
    </row>
    <row r="27" spans="1:6" ht="15.75" thickBot="1" x14ac:dyDescent="0.3">
      <c r="A27" s="287"/>
      <c r="B27" s="391"/>
      <c r="C27" s="197"/>
      <c r="D27" s="198"/>
      <c r="E27" s="199"/>
      <c r="F27" s="200"/>
    </row>
    <row r="28" spans="1:6" ht="15" x14ac:dyDescent="0.25">
      <c r="A28" s="440">
        <v>1</v>
      </c>
      <c r="B28" s="350">
        <v>1</v>
      </c>
      <c r="C28" s="201" t="s">
        <v>49</v>
      </c>
      <c r="D28" s="202">
        <v>0</v>
      </c>
      <c r="E28" s="203">
        <f>D28*($E$24)</f>
        <v>0</v>
      </c>
      <c r="F28" s="204"/>
    </row>
    <row r="29" spans="1:6" ht="15" x14ac:dyDescent="0.25">
      <c r="A29" s="455"/>
      <c r="B29" s="18">
        <v>2</v>
      </c>
      <c r="C29" s="45" t="s">
        <v>50</v>
      </c>
      <c r="D29" s="31">
        <v>0.2</v>
      </c>
      <c r="E29" s="46">
        <f t="shared" ref="E29:E34" si="0">D29*($E$24)</f>
        <v>0</v>
      </c>
      <c r="F29" s="56" t="s">
        <v>79</v>
      </c>
    </row>
    <row r="30" spans="1:6" ht="15" x14ac:dyDescent="0.25">
      <c r="A30" s="455"/>
      <c r="B30" s="18">
        <v>3</v>
      </c>
      <c r="C30" s="45" t="s">
        <v>51</v>
      </c>
      <c r="D30" s="31">
        <v>0.4</v>
      </c>
      <c r="E30" s="46">
        <f t="shared" si="0"/>
        <v>0</v>
      </c>
      <c r="F30" s="56" t="s">
        <v>79</v>
      </c>
    </row>
    <row r="31" spans="1:6" ht="15.75" thickBot="1" x14ac:dyDescent="0.3">
      <c r="A31" s="441"/>
      <c r="B31" s="27">
        <v>4</v>
      </c>
      <c r="C31" s="54" t="s">
        <v>52</v>
      </c>
      <c r="D31" s="55">
        <v>0.06</v>
      </c>
      <c r="E31" s="47">
        <f t="shared" si="0"/>
        <v>0</v>
      </c>
      <c r="F31" s="57" t="s">
        <v>79</v>
      </c>
    </row>
    <row r="32" spans="1:6" ht="15" x14ac:dyDescent="0.25">
      <c r="A32" s="440">
        <v>2</v>
      </c>
      <c r="B32" s="350">
        <v>5</v>
      </c>
      <c r="C32" s="201" t="s">
        <v>53</v>
      </c>
      <c r="D32" s="202">
        <v>0.27</v>
      </c>
      <c r="E32" s="203">
        <f t="shared" si="0"/>
        <v>0</v>
      </c>
      <c r="F32" s="204" t="s">
        <v>80</v>
      </c>
    </row>
    <row r="33" spans="1:9" ht="15.75" thickBot="1" x14ac:dyDescent="0.3">
      <c r="A33" s="441"/>
      <c r="B33" s="27">
        <v>6</v>
      </c>
      <c r="C33" s="192" t="s">
        <v>54</v>
      </c>
      <c r="D33" s="55">
        <v>0.02</v>
      </c>
      <c r="E33" s="47">
        <f t="shared" si="0"/>
        <v>0</v>
      </c>
      <c r="F33" s="57" t="s">
        <v>80</v>
      </c>
    </row>
    <row r="34" spans="1:9" ht="15.75" thickBot="1" x14ac:dyDescent="0.3">
      <c r="A34" s="319">
        <v>3</v>
      </c>
      <c r="B34" s="351">
        <v>7</v>
      </c>
      <c r="C34" s="208" t="s">
        <v>55</v>
      </c>
      <c r="D34" s="209">
        <v>0.02</v>
      </c>
      <c r="E34" s="52">
        <f t="shared" si="0"/>
        <v>0</v>
      </c>
      <c r="F34" s="210" t="s">
        <v>80</v>
      </c>
    </row>
    <row r="35" spans="1:9" ht="15.75" thickBot="1" x14ac:dyDescent="0.3">
      <c r="A35" s="390"/>
      <c r="B35" s="256"/>
      <c r="C35" s="197"/>
      <c r="D35" s="205"/>
      <c r="E35" s="206"/>
      <c r="F35" s="207"/>
    </row>
    <row r="36" spans="1:9" ht="15.75" thickBot="1" x14ac:dyDescent="0.3">
      <c r="A36" s="32"/>
      <c r="B36" s="637" t="s">
        <v>210</v>
      </c>
      <c r="C36" s="637"/>
      <c r="D36" s="637"/>
      <c r="E36" s="52">
        <f>SUM(E28:E34)</f>
        <v>0</v>
      </c>
      <c r="F36" s="53"/>
    </row>
    <row r="37" spans="1:9" ht="15.75" thickBot="1" x14ac:dyDescent="0.3">
      <c r="A37" s="29"/>
      <c r="B37" s="29"/>
      <c r="C37" s="29"/>
      <c r="D37" s="8"/>
      <c r="E37" s="8"/>
    </row>
    <row r="38" spans="1:9" s="236" customFormat="1" ht="14.25" customHeight="1" thickBot="1" x14ac:dyDescent="0.25">
      <c r="A38" s="489" t="s">
        <v>251</v>
      </c>
      <c r="B38" s="490"/>
      <c r="C38" s="490"/>
      <c r="D38" s="490"/>
      <c r="E38" s="491"/>
      <c r="F38" s="50" t="s">
        <v>252</v>
      </c>
      <c r="G38" s="411"/>
    </row>
    <row r="39" spans="1:9" s="236" customFormat="1" ht="15" thickBot="1" x14ac:dyDescent="0.25">
      <c r="A39" s="495"/>
      <c r="B39" s="496"/>
      <c r="C39" s="496"/>
      <c r="D39" s="496"/>
      <c r="E39" s="496"/>
      <c r="F39" s="427"/>
      <c r="G39" s="411"/>
    </row>
    <row r="42" spans="1:9" s="1" customFormat="1" x14ac:dyDescent="0.2">
      <c r="C42" s="172"/>
      <c r="E42" s="171"/>
      <c r="F42" s="171"/>
      <c r="G42"/>
      <c r="H42"/>
      <c r="I42"/>
    </row>
    <row r="43" spans="1:9" s="1" customFormat="1" ht="28.5" x14ac:dyDescent="0.2">
      <c r="A43" s="7" t="s">
        <v>23</v>
      </c>
      <c r="B43" s="9" t="s">
        <v>24</v>
      </c>
      <c r="D43" s="10"/>
      <c r="E43" s="9" t="s">
        <v>25</v>
      </c>
      <c r="G43"/>
      <c r="H43"/>
      <c r="I43"/>
    </row>
  </sheetData>
  <mergeCells count="24">
    <mergeCell ref="A38:E38"/>
    <mergeCell ref="A39:E39"/>
    <mergeCell ref="B36:D36"/>
    <mergeCell ref="B17:C17"/>
    <mergeCell ref="B18:C18"/>
    <mergeCell ref="B19:C19"/>
    <mergeCell ref="B20:C20"/>
    <mergeCell ref="B21:C21"/>
    <mergeCell ref="B22:C22"/>
    <mergeCell ref="A28:A31"/>
    <mergeCell ref="A32:A33"/>
    <mergeCell ref="A23:C23"/>
    <mergeCell ref="A24:D24"/>
    <mergeCell ref="B16:C16"/>
    <mergeCell ref="A1:E1"/>
    <mergeCell ref="A3:E3"/>
    <mergeCell ref="A5:E5"/>
    <mergeCell ref="A6:B6"/>
    <mergeCell ref="A7:E7"/>
    <mergeCell ref="A10:E10"/>
    <mergeCell ref="A11:D11"/>
    <mergeCell ref="B12:C12"/>
    <mergeCell ref="B13:C13"/>
    <mergeCell ref="B15:C15"/>
  </mergeCells>
  <pageMargins left="0.7" right="0.7" top="0.78740157499999996" bottom="0.78740157499999996" header="0.3" footer="0.3"/>
  <pageSetup paperSize="9" scale="51" orientation="portrait" verticalDpi="0" r:id="rId1"/>
  <headerFooter>
    <oddHeader>&amp;L„Grundschule mit Hort 
Seeland OT Nachterstedt“&amp;CGeneralplanung des Vorhabens&amp;R&amp;A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3D57C-7046-41CE-A123-2ED6BCB16C65}">
  <dimension ref="A1:I49"/>
  <sheetViews>
    <sheetView topLeftCell="A7" zoomScaleNormal="100" workbookViewId="0">
      <selection activeCell="G40" sqref="G40"/>
    </sheetView>
  </sheetViews>
  <sheetFormatPr baseColWidth="10" defaultRowHeight="14.25" x14ac:dyDescent="0.2"/>
  <cols>
    <col min="1" max="1" width="6.625" style="236" customWidth="1"/>
    <col min="2" max="2" width="16.25" style="236" customWidth="1"/>
    <col min="3" max="3" width="25.25" style="236" customWidth="1"/>
    <col min="4" max="4" width="20.625" style="236" customWidth="1"/>
    <col min="5" max="5" width="22.625" style="236" customWidth="1"/>
    <col min="6" max="6" width="23.625" style="236" customWidth="1"/>
    <col min="7" max="7" width="18.875" style="236" customWidth="1"/>
    <col min="8" max="16384" width="11" style="236"/>
  </cols>
  <sheetData>
    <row r="1" spans="1:6" ht="33.75" customHeight="1" thickBot="1" x14ac:dyDescent="0.25">
      <c r="A1" s="433" t="s">
        <v>11</v>
      </c>
      <c r="B1" s="434"/>
      <c r="C1" s="434"/>
      <c r="D1" s="434"/>
      <c r="E1" s="435"/>
    </row>
    <row r="3" spans="1:6" ht="27" customHeight="1" x14ac:dyDescent="0.2">
      <c r="A3" s="651" t="s">
        <v>213</v>
      </c>
      <c r="B3" s="501"/>
      <c r="C3" s="501"/>
      <c r="D3" s="501"/>
      <c r="E3" s="501"/>
      <c r="F3" s="501"/>
    </row>
    <row r="4" spans="1:6" x14ac:dyDescent="0.2">
      <c r="A4" s="261"/>
      <c r="B4" s="261"/>
      <c r="C4" s="261"/>
      <c r="D4" s="261"/>
      <c r="E4" s="261"/>
    </row>
    <row r="5" spans="1:6" ht="16.5" thickBot="1" x14ac:dyDescent="0.25">
      <c r="A5" s="261"/>
      <c r="B5" s="261"/>
      <c r="C5" s="261"/>
      <c r="D5" s="261"/>
      <c r="E5" s="259" t="s">
        <v>216</v>
      </c>
      <c r="F5" s="260" t="s">
        <v>217</v>
      </c>
    </row>
    <row r="6" spans="1:6" ht="15.75" thickBot="1" x14ac:dyDescent="0.25">
      <c r="A6" s="456" t="s">
        <v>28</v>
      </c>
      <c r="B6" s="457"/>
      <c r="C6" s="457"/>
      <c r="D6" s="457"/>
      <c r="E6" s="457"/>
      <c r="F6" s="558"/>
    </row>
    <row r="7" spans="1:6" ht="28.5" x14ac:dyDescent="0.2">
      <c r="A7" s="160"/>
      <c r="B7" s="161"/>
      <c r="C7" s="339" t="s">
        <v>29</v>
      </c>
      <c r="D7" s="162" t="s">
        <v>30</v>
      </c>
      <c r="E7" s="163" t="s">
        <v>214</v>
      </c>
      <c r="F7" s="164" t="s">
        <v>218</v>
      </c>
    </row>
    <row r="8" spans="1:6" x14ac:dyDescent="0.2">
      <c r="A8" s="158"/>
      <c r="B8" s="159"/>
      <c r="C8" s="159"/>
      <c r="D8" s="159"/>
      <c r="E8" s="159"/>
      <c r="F8" s="165"/>
    </row>
    <row r="9" spans="1:6" x14ac:dyDescent="0.2">
      <c r="A9" s="395" t="s">
        <v>31</v>
      </c>
      <c r="B9" s="262" t="s">
        <v>32</v>
      </c>
      <c r="C9" s="215">
        <f>D9*1.19</f>
        <v>8902390</v>
      </c>
      <c r="D9" s="263">
        <v>7481000</v>
      </c>
      <c r="E9" s="12"/>
      <c r="F9" s="264" t="s">
        <v>248</v>
      </c>
    </row>
    <row r="10" spans="1:6" ht="42.75" x14ac:dyDescent="0.2">
      <c r="A10" s="395" t="s">
        <v>33</v>
      </c>
      <c r="B10" s="262" t="s">
        <v>34</v>
      </c>
      <c r="C10" s="215">
        <f>D10*1.19</f>
        <v>2746520</v>
      </c>
      <c r="D10" s="263">
        <v>2308000</v>
      </c>
      <c r="E10" s="12"/>
      <c r="F10" s="396" t="s">
        <v>249</v>
      </c>
    </row>
    <row r="11" spans="1:6" ht="15" thickBot="1" x14ac:dyDescent="0.25">
      <c r="A11" s="534"/>
      <c r="B11" s="535"/>
      <c r="C11" s="535"/>
      <c r="D11" s="535"/>
      <c r="E11" s="535"/>
      <c r="F11" s="397"/>
    </row>
    <row r="12" spans="1:6" ht="15" x14ac:dyDescent="0.2">
      <c r="A12" s="531" t="s">
        <v>35</v>
      </c>
      <c r="B12" s="532"/>
      <c r="C12" s="532"/>
      <c r="D12" s="532"/>
      <c r="E12" s="398" t="s">
        <v>36</v>
      </c>
      <c r="F12" s="322" t="s">
        <v>36</v>
      </c>
    </row>
    <row r="13" spans="1:6" ht="15" x14ac:dyDescent="0.2">
      <c r="A13" s="265"/>
      <c r="B13" s="518" t="s">
        <v>37</v>
      </c>
      <c r="C13" s="518"/>
      <c r="D13" s="266"/>
      <c r="E13" s="399">
        <v>11258955.75</v>
      </c>
      <c r="F13" s="267">
        <v>715627.42105263157</v>
      </c>
    </row>
    <row r="14" spans="1:6" ht="15" x14ac:dyDescent="0.2">
      <c r="A14" s="265"/>
      <c r="B14" s="518" t="s">
        <v>38</v>
      </c>
      <c r="C14" s="518"/>
      <c r="D14" s="266"/>
      <c r="E14" s="400" t="s">
        <v>215</v>
      </c>
      <c r="F14" s="268" t="s">
        <v>66</v>
      </c>
    </row>
    <row r="15" spans="1:6" ht="15" x14ac:dyDescent="0.2">
      <c r="A15" s="265"/>
      <c r="B15" s="269"/>
      <c r="C15" s="270"/>
      <c r="D15" s="266"/>
      <c r="E15" s="401"/>
      <c r="F15" s="271"/>
    </row>
    <row r="16" spans="1:6" ht="15" x14ac:dyDescent="0.2">
      <c r="A16" s="265"/>
      <c r="B16" s="484" t="s">
        <v>39</v>
      </c>
      <c r="C16" s="486"/>
      <c r="D16" s="266"/>
      <c r="E16" s="401"/>
      <c r="F16" s="271"/>
    </row>
    <row r="17" spans="1:7" ht="15" x14ac:dyDescent="0.2">
      <c r="A17" s="265"/>
      <c r="B17" s="524" t="s">
        <v>40</v>
      </c>
      <c r="C17" s="524"/>
      <c r="D17" s="272"/>
      <c r="E17" s="402"/>
      <c r="F17" s="273"/>
    </row>
    <row r="18" spans="1:7" ht="15" x14ac:dyDescent="0.2">
      <c r="A18" s="265"/>
      <c r="B18" s="515" t="s">
        <v>41</v>
      </c>
      <c r="C18" s="515"/>
      <c r="D18" s="266"/>
      <c r="E18" s="403"/>
      <c r="F18" s="274"/>
    </row>
    <row r="19" spans="1:7" ht="15" x14ac:dyDescent="0.2">
      <c r="A19" s="265"/>
      <c r="B19" s="515" t="s">
        <v>42</v>
      </c>
      <c r="C19" s="515"/>
      <c r="D19" s="266"/>
      <c r="E19" s="403"/>
      <c r="F19" s="274"/>
    </row>
    <row r="20" spans="1:7" ht="15" x14ac:dyDescent="0.2">
      <c r="A20" s="265"/>
      <c r="B20" s="515" t="s">
        <v>43</v>
      </c>
      <c r="C20" s="515"/>
      <c r="D20" s="266"/>
      <c r="E20" s="403"/>
      <c r="F20" s="274"/>
    </row>
    <row r="21" spans="1:7" ht="15" x14ac:dyDescent="0.2">
      <c r="A21" s="265"/>
      <c r="B21" s="515" t="s">
        <v>41</v>
      </c>
      <c r="C21" s="515"/>
      <c r="D21" s="266"/>
      <c r="E21" s="403"/>
      <c r="F21" s="274"/>
    </row>
    <row r="22" spans="1:7" ht="15" x14ac:dyDescent="0.2">
      <c r="A22" s="265"/>
      <c r="B22" s="515" t="s">
        <v>42</v>
      </c>
      <c r="C22" s="515"/>
      <c r="D22" s="266"/>
      <c r="E22" s="403"/>
      <c r="F22" s="274"/>
    </row>
    <row r="23" spans="1:7" ht="15" x14ac:dyDescent="0.2">
      <c r="A23" s="265"/>
      <c r="B23" s="516"/>
      <c r="C23" s="517"/>
      <c r="D23" s="266"/>
      <c r="E23" s="404"/>
      <c r="F23" s="275"/>
    </row>
    <row r="24" spans="1:7" ht="15" x14ac:dyDescent="0.2">
      <c r="A24" s="650" t="s">
        <v>44</v>
      </c>
      <c r="B24" s="485"/>
      <c r="C24" s="486"/>
      <c r="D24" s="266"/>
      <c r="E24" s="405"/>
      <c r="F24" s="276"/>
    </row>
    <row r="25" spans="1:7" ht="15.75" thickBot="1" x14ac:dyDescent="0.25">
      <c r="A25" s="646" t="s">
        <v>45</v>
      </c>
      <c r="B25" s="460"/>
      <c r="C25" s="460"/>
      <c r="D25" s="461"/>
      <c r="E25" s="406"/>
      <c r="F25" s="279"/>
    </row>
    <row r="26" spans="1:7" ht="15.75" thickBot="1" x14ac:dyDescent="0.25">
      <c r="A26" s="280"/>
      <c r="B26" s="281"/>
      <c r="C26" s="281"/>
      <c r="D26" s="282"/>
      <c r="E26" s="283"/>
    </row>
    <row r="27" spans="1:7" ht="45.75" thickBot="1" x14ac:dyDescent="0.25">
      <c r="A27" s="328" t="s">
        <v>224</v>
      </c>
      <c r="B27" s="328" t="s">
        <v>46</v>
      </c>
      <c r="C27" s="49" t="s">
        <v>47</v>
      </c>
      <c r="D27" s="50" t="s">
        <v>48</v>
      </c>
      <c r="E27" s="50" t="s">
        <v>36</v>
      </c>
      <c r="F27" s="50" t="s">
        <v>36</v>
      </c>
      <c r="G27" s="51" t="s">
        <v>78</v>
      </c>
    </row>
    <row r="28" spans="1:7" ht="15.75" thickBot="1" x14ac:dyDescent="0.25">
      <c r="A28" s="287"/>
      <c r="B28" s="329"/>
      <c r="C28" s="285"/>
      <c r="D28" s="286"/>
      <c r="E28" s="287"/>
      <c r="F28" s="287"/>
      <c r="G28" s="288"/>
    </row>
    <row r="29" spans="1:7" ht="15" x14ac:dyDescent="0.2">
      <c r="A29" s="440">
        <v>1</v>
      </c>
      <c r="B29" s="324">
        <v>1</v>
      </c>
      <c r="C29" s="289" t="s">
        <v>49</v>
      </c>
      <c r="D29" s="143">
        <v>0</v>
      </c>
      <c r="E29" s="290">
        <f>D29*($E$25)</f>
        <v>0</v>
      </c>
      <c r="F29" s="290">
        <f>D29*($F$25)</f>
        <v>0</v>
      </c>
      <c r="G29" s="69"/>
    </row>
    <row r="30" spans="1:7" ht="15" x14ac:dyDescent="0.2">
      <c r="A30" s="455"/>
      <c r="B30" s="265">
        <v>2</v>
      </c>
      <c r="C30" s="291" t="s">
        <v>50</v>
      </c>
      <c r="D30" s="146">
        <v>0.2</v>
      </c>
      <c r="E30" s="292">
        <f t="shared" ref="E30:E35" si="0">D30*($E$25)</f>
        <v>0</v>
      </c>
      <c r="F30" s="292">
        <f t="shared" ref="F30:F35" si="1">D30*($F$25)</f>
        <v>0</v>
      </c>
      <c r="G30" s="71" t="s">
        <v>79</v>
      </c>
    </row>
    <row r="31" spans="1:7" ht="15" x14ac:dyDescent="0.2">
      <c r="A31" s="455"/>
      <c r="B31" s="265">
        <v>3</v>
      </c>
      <c r="C31" s="291" t="s">
        <v>51</v>
      </c>
      <c r="D31" s="146">
        <v>0.4</v>
      </c>
      <c r="E31" s="292">
        <f t="shared" si="0"/>
        <v>0</v>
      </c>
      <c r="F31" s="292">
        <f t="shared" si="1"/>
        <v>0</v>
      </c>
      <c r="G31" s="71" t="s">
        <v>79</v>
      </c>
    </row>
    <row r="32" spans="1:7" ht="15.75" thickBot="1" x14ac:dyDescent="0.25">
      <c r="A32" s="441"/>
      <c r="B32" s="277">
        <v>4</v>
      </c>
      <c r="C32" s="293" t="s">
        <v>52</v>
      </c>
      <c r="D32" s="148">
        <v>0.06</v>
      </c>
      <c r="E32" s="294">
        <f t="shared" si="0"/>
        <v>0</v>
      </c>
      <c r="F32" s="294">
        <f t="shared" si="1"/>
        <v>0</v>
      </c>
      <c r="G32" s="72" t="s">
        <v>79</v>
      </c>
    </row>
    <row r="33" spans="1:9" ht="15" x14ac:dyDescent="0.2">
      <c r="A33" s="440">
        <v>2</v>
      </c>
      <c r="B33" s="324">
        <v>5</v>
      </c>
      <c r="C33" s="289" t="s">
        <v>53</v>
      </c>
      <c r="D33" s="143">
        <v>0.27</v>
      </c>
      <c r="E33" s="290">
        <f t="shared" si="0"/>
        <v>0</v>
      </c>
      <c r="F33" s="290">
        <f t="shared" si="1"/>
        <v>0</v>
      </c>
      <c r="G33" s="69" t="s">
        <v>80</v>
      </c>
    </row>
    <row r="34" spans="1:9" ht="15.75" thickBot="1" x14ac:dyDescent="0.25">
      <c r="A34" s="441"/>
      <c r="B34" s="277">
        <v>6</v>
      </c>
      <c r="C34" s="147" t="s">
        <v>54</v>
      </c>
      <c r="D34" s="148">
        <v>0.02</v>
      </c>
      <c r="E34" s="294">
        <f t="shared" si="0"/>
        <v>0</v>
      </c>
      <c r="F34" s="294">
        <f>D34*($F$25)</f>
        <v>0</v>
      </c>
      <c r="G34" s="72" t="s">
        <v>80</v>
      </c>
    </row>
    <row r="35" spans="1:9" ht="15.75" thickBot="1" x14ac:dyDescent="0.25">
      <c r="A35" s="319">
        <v>3</v>
      </c>
      <c r="B35" s="325">
        <v>7</v>
      </c>
      <c r="C35" s="302" t="s">
        <v>55</v>
      </c>
      <c r="D35" s="303">
        <v>0.02</v>
      </c>
      <c r="E35" s="187">
        <f t="shared" si="0"/>
        <v>0</v>
      </c>
      <c r="F35" s="187">
        <f t="shared" si="1"/>
        <v>0</v>
      </c>
      <c r="G35" s="304" t="s">
        <v>80</v>
      </c>
    </row>
    <row r="36" spans="1:9" ht="15.75" thickBot="1" x14ac:dyDescent="0.25">
      <c r="B36" s="305"/>
      <c r="C36" s="285"/>
      <c r="D36" s="306"/>
      <c r="E36" s="307"/>
      <c r="F36" s="307"/>
      <c r="G36" s="308"/>
    </row>
    <row r="37" spans="1:9" ht="15.75" thickBot="1" x14ac:dyDescent="0.25">
      <c r="A37" s="301"/>
      <c r="B37" s="567" t="s">
        <v>210</v>
      </c>
      <c r="C37" s="567"/>
      <c r="D37" s="567"/>
      <c r="E37" s="187">
        <f>SUM(E29:E35)</f>
        <v>0</v>
      </c>
      <c r="F37" s="187">
        <f>SUM(F29:F35)</f>
        <v>0</v>
      </c>
      <c r="G37" s="309"/>
    </row>
    <row r="38" spans="1:9" ht="15.75" thickBot="1" x14ac:dyDescent="0.25">
      <c r="A38" s="281"/>
      <c r="B38" s="281"/>
      <c r="C38" s="281"/>
      <c r="D38" s="282"/>
      <c r="E38" s="282"/>
    </row>
    <row r="39" spans="1:9" ht="45.75" thickBot="1" x14ac:dyDescent="0.25">
      <c r="A39" s="175" t="s">
        <v>46</v>
      </c>
      <c r="B39" s="647" t="s">
        <v>219</v>
      </c>
      <c r="C39" s="648"/>
      <c r="D39" s="648"/>
      <c r="E39" s="649"/>
      <c r="F39" s="50" t="s">
        <v>36</v>
      </c>
      <c r="G39" s="51" t="s">
        <v>78</v>
      </c>
    </row>
    <row r="40" spans="1:9" ht="100.5" customHeight="1" thickBot="1" x14ac:dyDescent="0.25">
      <c r="A40" s="188">
        <v>4</v>
      </c>
      <c r="B40" s="570" t="s">
        <v>232</v>
      </c>
      <c r="C40" s="571"/>
      <c r="D40" s="571"/>
      <c r="E40" s="572"/>
      <c r="F40" s="189">
        <v>0</v>
      </c>
      <c r="G40" s="190" t="s">
        <v>80</v>
      </c>
    </row>
    <row r="41" spans="1:9" s="5" customFormat="1" ht="15.75" thickBot="1" x14ac:dyDescent="0.25">
      <c r="A41" s="184"/>
      <c r="B41" s="539" t="s">
        <v>220</v>
      </c>
      <c r="C41" s="540"/>
      <c r="D41" s="540"/>
      <c r="E41" s="579"/>
      <c r="F41" s="187">
        <f>SUM(F40:F40)</f>
        <v>0</v>
      </c>
      <c r="G41" s="309"/>
      <c r="H41" s="236"/>
      <c r="I41" s="236"/>
    </row>
    <row r="42" spans="1:9" s="5" customFormat="1" ht="15.75" thickBot="1" x14ac:dyDescent="0.25">
      <c r="A42" s="281"/>
      <c r="B42" s="281"/>
      <c r="C42" s="281"/>
      <c r="D42" s="282"/>
      <c r="F42" s="282"/>
      <c r="G42" s="236"/>
      <c r="H42" s="236"/>
      <c r="I42" s="236"/>
    </row>
    <row r="43" spans="1:9" ht="15.75" thickBot="1" x14ac:dyDescent="0.25">
      <c r="A43" s="35"/>
      <c r="B43" s="151" t="s">
        <v>221</v>
      </c>
      <c r="C43" s="152"/>
      <c r="D43" s="152"/>
      <c r="E43" s="153"/>
      <c r="F43" s="314">
        <f>E37+F41+F37</f>
        <v>0</v>
      </c>
    </row>
    <row r="44" spans="1:9" ht="15" thickBot="1" x14ac:dyDescent="0.25"/>
    <row r="45" spans="1:9" ht="14.25" customHeight="1" thickBot="1" x14ac:dyDescent="0.25">
      <c r="A45" s="489" t="s">
        <v>251</v>
      </c>
      <c r="B45" s="490"/>
      <c r="C45" s="490"/>
      <c r="D45" s="490"/>
      <c r="E45" s="491"/>
      <c r="F45" s="50" t="s">
        <v>252</v>
      </c>
      <c r="G45" s="411"/>
    </row>
    <row r="46" spans="1:9" ht="15" thickBot="1" x14ac:dyDescent="0.25">
      <c r="A46" s="495"/>
      <c r="B46" s="496"/>
      <c r="C46" s="496"/>
      <c r="D46" s="496"/>
      <c r="E46" s="496"/>
      <c r="F46" s="427"/>
      <c r="G46" s="411"/>
    </row>
    <row r="48" spans="1:9" x14ac:dyDescent="0.2">
      <c r="A48" s="1"/>
      <c r="B48" s="1"/>
      <c r="C48" s="172"/>
      <c r="D48" s="1"/>
      <c r="E48" s="171"/>
      <c r="F48" s="171"/>
    </row>
    <row r="49" spans="1:6" ht="28.5" x14ac:dyDescent="0.2">
      <c r="A49" s="7" t="s">
        <v>23</v>
      </c>
      <c r="B49" s="9" t="s">
        <v>24</v>
      </c>
      <c r="C49" s="1"/>
      <c r="D49" s="10"/>
      <c r="E49" s="9" t="s">
        <v>25</v>
      </c>
      <c r="F49" s="1"/>
    </row>
  </sheetData>
  <mergeCells count="25">
    <mergeCell ref="A1:E1"/>
    <mergeCell ref="B39:E39"/>
    <mergeCell ref="B40:E40"/>
    <mergeCell ref="A24:C24"/>
    <mergeCell ref="B17:C17"/>
    <mergeCell ref="B37:D37"/>
    <mergeCell ref="A3:F3"/>
    <mergeCell ref="A6:F6"/>
    <mergeCell ref="B18:C18"/>
    <mergeCell ref="B19:C19"/>
    <mergeCell ref="B20:C20"/>
    <mergeCell ref="A11:E11"/>
    <mergeCell ref="A12:D12"/>
    <mergeCell ref="B13:C13"/>
    <mergeCell ref="A45:E45"/>
    <mergeCell ref="A46:E46"/>
    <mergeCell ref="B14:C14"/>
    <mergeCell ref="B16:C16"/>
    <mergeCell ref="B41:E41"/>
    <mergeCell ref="A29:A32"/>
    <mergeCell ref="A33:A34"/>
    <mergeCell ref="A25:D25"/>
    <mergeCell ref="B21:C21"/>
    <mergeCell ref="B22:C22"/>
    <mergeCell ref="B23:C23"/>
  </mergeCells>
  <pageMargins left="0.7" right="0.7" top="0.78740157499999996" bottom="0.78740157499999996" header="0.3" footer="0.3"/>
  <pageSetup paperSize="9" scale="51" orientation="portrait" verticalDpi="0" r:id="rId1"/>
  <headerFooter>
    <oddHeader>&amp;L„Grundschule mit Hort 
Seeland OT Nachterstedt“&amp;CGeneralplanung des Vorhabens&amp;R&amp;A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5FC59-FEC7-4FBE-85D6-CEEBE87C0643}">
  <dimension ref="A1:I78"/>
  <sheetViews>
    <sheetView topLeftCell="A19" zoomScaleNormal="100" workbookViewId="0">
      <selection activeCell="J37" sqref="J37"/>
    </sheetView>
  </sheetViews>
  <sheetFormatPr baseColWidth="10" defaultRowHeight="14.25" x14ac:dyDescent="0.2"/>
  <cols>
    <col min="1" max="1" width="5.375" style="236" customWidth="1"/>
    <col min="2" max="2" width="6" style="236" customWidth="1"/>
    <col min="3" max="3" width="22.375" style="236" customWidth="1"/>
    <col min="4" max="4" width="18.5" style="236" customWidth="1"/>
    <col min="5" max="5" width="19.5" style="236" customWidth="1"/>
    <col min="6" max="6" width="20.5" style="236" customWidth="1"/>
    <col min="7" max="7" width="25.375" style="236" customWidth="1"/>
    <col min="8" max="8" width="20.5" style="236" customWidth="1"/>
    <col min="9" max="9" width="20.625" style="236" customWidth="1"/>
    <col min="10" max="16384" width="11" style="236"/>
  </cols>
  <sheetData>
    <row r="1" spans="1:8" ht="57.75" customHeight="1" thickBot="1" x14ac:dyDescent="0.25">
      <c r="A1" s="497" t="s">
        <v>11</v>
      </c>
      <c r="B1" s="498"/>
      <c r="C1" s="498"/>
      <c r="D1" s="498"/>
      <c r="E1" s="498"/>
      <c r="F1" s="498"/>
      <c r="G1" s="498"/>
      <c r="H1" s="499"/>
    </row>
    <row r="2" spans="1:8" x14ac:dyDescent="0.2">
      <c r="G2" s="417"/>
      <c r="H2" s="418"/>
    </row>
    <row r="3" spans="1:8" ht="27" customHeight="1" x14ac:dyDescent="0.2">
      <c r="A3" s="500" t="s">
        <v>256</v>
      </c>
      <c r="B3" s="501"/>
      <c r="C3" s="501"/>
      <c r="D3" s="501"/>
      <c r="E3" s="501"/>
      <c r="F3" s="501"/>
      <c r="G3" s="501"/>
      <c r="H3" s="501"/>
    </row>
    <row r="4" spans="1:8" ht="15" thickBot="1" x14ac:dyDescent="0.25">
      <c r="B4" s="261"/>
      <c r="C4" s="261"/>
      <c r="D4" s="261"/>
      <c r="E4" s="261"/>
      <c r="F4" s="261"/>
      <c r="G4" s="417"/>
      <c r="H4" s="418"/>
    </row>
    <row r="5" spans="1:8" ht="15.75" thickBot="1" x14ac:dyDescent="0.25">
      <c r="A5" s="472" t="s">
        <v>28</v>
      </c>
      <c r="B5" s="473"/>
      <c r="C5" s="473"/>
      <c r="D5" s="473"/>
      <c r="E5" s="473"/>
      <c r="F5" s="474"/>
      <c r="G5" s="417"/>
      <c r="H5" s="418"/>
    </row>
    <row r="6" spans="1:8" ht="28.5" x14ac:dyDescent="0.2">
      <c r="A6" s="478"/>
      <c r="B6" s="479"/>
      <c r="C6" s="479"/>
      <c r="D6" s="349" t="s">
        <v>29</v>
      </c>
      <c r="E6" s="195" t="s">
        <v>30</v>
      </c>
      <c r="F6" s="164" t="s">
        <v>81</v>
      </c>
      <c r="G6" s="417"/>
      <c r="H6" s="418"/>
    </row>
    <row r="7" spans="1:8" x14ac:dyDescent="0.2">
      <c r="A7" s="475"/>
      <c r="B7" s="476"/>
      <c r="C7" s="476"/>
      <c r="D7" s="476"/>
      <c r="E7" s="476"/>
      <c r="F7" s="477"/>
      <c r="G7" s="417"/>
      <c r="H7" s="418"/>
    </row>
    <row r="8" spans="1:8" x14ac:dyDescent="0.2">
      <c r="A8" s="450" t="s">
        <v>31</v>
      </c>
      <c r="B8" s="451"/>
      <c r="C8" s="217" t="s">
        <v>32</v>
      </c>
      <c r="D8" s="194">
        <f>E8*1.19</f>
        <v>8902390</v>
      </c>
      <c r="E8" s="263">
        <v>7481000</v>
      </c>
      <c r="F8" s="264">
        <v>1870250</v>
      </c>
      <c r="G8" s="418"/>
      <c r="H8" s="418"/>
    </row>
    <row r="9" spans="1:8" x14ac:dyDescent="0.2">
      <c r="A9" s="450" t="s">
        <v>33</v>
      </c>
      <c r="B9" s="451"/>
      <c r="C9" s="217" t="s">
        <v>34</v>
      </c>
      <c r="D9" s="194">
        <f t="shared" ref="D9:D10" si="0">E9*1.19</f>
        <v>2746520</v>
      </c>
      <c r="E9" s="263">
        <v>2308000</v>
      </c>
      <c r="F9" s="264">
        <v>218875</v>
      </c>
      <c r="G9" s="418"/>
      <c r="H9" s="418"/>
    </row>
    <row r="10" spans="1:8" x14ac:dyDescent="0.2">
      <c r="A10" s="450" t="s">
        <v>222</v>
      </c>
      <c r="B10" s="451"/>
      <c r="C10" s="217" t="s">
        <v>223</v>
      </c>
      <c r="D10" s="194">
        <f t="shared" si="0"/>
        <v>424830</v>
      </c>
      <c r="E10" s="263">
        <v>357000</v>
      </c>
      <c r="F10" s="264"/>
      <c r="G10" s="418"/>
      <c r="H10" s="418"/>
    </row>
    <row r="11" spans="1:8" ht="15" thickBot="1" x14ac:dyDescent="0.25">
      <c r="A11" s="452"/>
      <c r="B11" s="453"/>
      <c r="C11" s="453"/>
      <c r="D11" s="453"/>
      <c r="E11" s="453"/>
      <c r="F11" s="454"/>
      <c r="G11" s="418"/>
      <c r="H11" s="417"/>
    </row>
    <row r="12" spans="1:8" ht="30.75" thickBot="1" x14ac:dyDescent="0.25">
      <c r="A12" s="456" t="s">
        <v>35</v>
      </c>
      <c r="B12" s="457"/>
      <c r="C12" s="457"/>
      <c r="D12" s="457"/>
      <c r="E12" s="458"/>
      <c r="F12" s="196" t="s">
        <v>241</v>
      </c>
      <c r="G12" s="418"/>
      <c r="H12" s="196" t="s">
        <v>223</v>
      </c>
    </row>
    <row r="13" spans="1:8" ht="15" x14ac:dyDescent="0.2">
      <c r="A13" s="352"/>
      <c r="B13" s="481" t="s">
        <v>37</v>
      </c>
      <c r="C13" s="482"/>
      <c r="D13" s="483"/>
      <c r="E13" s="272"/>
      <c r="F13" s="336">
        <v>9570125</v>
      </c>
      <c r="G13" s="418"/>
      <c r="H13" s="336">
        <f>E10</f>
        <v>357000</v>
      </c>
    </row>
    <row r="14" spans="1:8" ht="15" x14ac:dyDescent="0.2">
      <c r="A14" s="353"/>
      <c r="B14" s="484" t="s">
        <v>38</v>
      </c>
      <c r="C14" s="485"/>
      <c r="D14" s="486"/>
      <c r="E14" s="266"/>
      <c r="F14" s="268" t="s">
        <v>66</v>
      </c>
      <c r="G14" s="418"/>
      <c r="H14" s="268" t="s">
        <v>66</v>
      </c>
    </row>
    <row r="15" spans="1:8" ht="15" x14ac:dyDescent="0.2">
      <c r="A15" s="465"/>
      <c r="B15" s="466"/>
      <c r="C15" s="466"/>
      <c r="D15" s="467"/>
      <c r="E15" s="266"/>
      <c r="F15" s="271"/>
      <c r="G15" s="418"/>
      <c r="H15" s="271"/>
    </row>
    <row r="16" spans="1:8" ht="15" x14ac:dyDescent="0.2">
      <c r="A16" s="353"/>
      <c r="B16" s="484" t="s">
        <v>39</v>
      </c>
      <c r="C16" s="485"/>
      <c r="D16" s="486"/>
      <c r="E16" s="266"/>
      <c r="F16" s="271"/>
      <c r="G16" s="418"/>
      <c r="H16" s="271"/>
    </row>
    <row r="17" spans="1:9" ht="15" x14ac:dyDescent="0.2">
      <c r="A17" s="353"/>
      <c r="B17" s="469" t="s">
        <v>40</v>
      </c>
      <c r="C17" s="470"/>
      <c r="D17" s="471"/>
      <c r="E17" s="272"/>
      <c r="F17" s="273"/>
      <c r="G17" s="418"/>
      <c r="H17" s="273"/>
    </row>
    <row r="18" spans="1:9" ht="15" x14ac:dyDescent="0.2">
      <c r="A18" s="353"/>
      <c r="B18" s="469" t="s">
        <v>41</v>
      </c>
      <c r="C18" s="470"/>
      <c r="D18" s="471"/>
      <c r="E18" s="266"/>
      <c r="F18" s="274"/>
      <c r="G18" s="418"/>
      <c r="H18" s="274"/>
    </row>
    <row r="19" spans="1:9" ht="15" x14ac:dyDescent="0.2">
      <c r="A19" s="353"/>
      <c r="B19" s="469" t="s">
        <v>42</v>
      </c>
      <c r="C19" s="470"/>
      <c r="D19" s="471"/>
      <c r="E19" s="266"/>
      <c r="F19" s="274"/>
      <c r="G19" s="418"/>
      <c r="H19" s="274"/>
    </row>
    <row r="20" spans="1:9" ht="15" x14ac:dyDescent="0.2">
      <c r="A20" s="353"/>
      <c r="B20" s="469" t="s">
        <v>43</v>
      </c>
      <c r="C20" s="470"/>
      <c r="D20" s="471"/>
      <c r="E20" s="266"/>
      <c r="F20" s="274"/>
      <c r="G20" s="418"/>
      <c r="H20" s="274"/>
    </row>
    <row r="21" spans="1:9" ht="15" x14ac:dyDescent="0.2">
      <c r="A21" s="353"/>
      <c r="B21" s="469" t="s">
        <v>41</v>
      </c>
      <c r="C21" s="470"/>
      <c r="D21" s="471"/>
      <c r="E21" s="266"/>
      <c r="F21" s="274"/>
      <c r="G21" s="418"/>
      <c r="H21" s="274"/>
    </row>
    <row r="22" spans="1:9" ht="15" x14ac:dyDescent="0.2">
      <c r="A22" s="353"/>
      <c r="B22" s="469" t="s">
        <v>42</v>
      </c>
      <c r="C22" s="470"/>
      <c r="D22" s="471"/>
      <c r="E22" s="266"/>
      <c r="F22" s="274"/>
      <c r="G22" s="418"/>
      <c r="H22" s="274"/>
    </row>
    <row r="23" spans="1:9" ht="15" x14ac:dyDescent="0.2">
      <c r="A23" s="465"/>
      <c r="B23" s="466"/>
      <c r="C23" s="466"/>
      <c r="D23" s="467"/>
      <c r="E23" s="266"/>
      <c r="F23" s="275"/>
      <c r="G23" s="418"/>
      <c r="H23" s="275"/>
    </row>
    <row r="24" spans="1:9" ht="15.75" thickBot="1" x14ac:dyDescent="0.25">
      <c r="A24" s="459" t="s">
        <v>44</v>
      </c>
      <c r="B24" s="460"/>
      <c r="C24" s="460"/>
      <c r="D24" s="461"/>
      <c r="E24" s="354"/>
      <c r="F24" s="355"/>
      <c r="G24" s="418"/>
      <c r="H24" s="355"/>
    </row>
    <row r="25" spans="1:9" ht="15.75" thickBot="1" x14ac:dyDescent="0.25">
      <c r="A25" s="442" t="s">
        <v>45</v>
      </c>
      <c r="B25" s="443"/>
      <c r="C25" s="443"/>
      <c r="D25" s="443"/>
      <c r="E25" s="444"/>
      <c r="F25" s="356"/>
      <c r="G25" s="418"/>
      <c r="H25" s="356"/>
    </row>
    <row r="26" spans="1:9" ht="15.75" thickBot="1" x14ac:dyDescent="0.25">
      <c r="B26" s="280"/>
      <c r="C26" s="281"/>
      <c r="D26" s="281"/>
      <c r="E26" s="282"/>
      <c r="F26" s="283"/>
      <c r="G26" s="419"/>
      <c r="H26" s="419"/>
    </row>
    <row r="27" spans="1:9" ht="30.75" thickBot="1" x14ac:dyDescent="0.25">
      <c r="A27" s="48" t="s">
        <v>224</v>
      </c>
      <c r="B27" s="50" t="s">
        <v>46</v>
      </c>
      <c r="C27" s="462" t="s">
        <v>47</v>
      </c>
      <c r="D27" s="462"/>
      <c r="E27" s="216" t="s">
        <v>48</v>
      </c>
      <c r="F27" s="50" t="s">
        <v>36</v>
      </c>
      <c r="G27" s="216" t="s">
        <v>48</v>
      </c>
      <c r="H27" s="50" t="s">
        <v>36</v>
      </c>
      <c r="I27" s="51" t="s">
        <v>78</v>
      </c>
    </row>
    <row r="28" spans="1:9" ht="15.75" thickBot="1" x14ac:dyDescent="0.25">
      <c r="A28" s="323"/>
      <c r="B28" s="287"/>
      <c r="C28" s="463"/>
      <c r="D28" s="463"/>
      <c r="E28" s="286"/>
      <c r="F28" s="287"/>
      <c r="G28" s="412"/>
      <c r="H28" s="412"/>
      <c r="I28" s="288"/>
    </row>
    <row r="29" spans="1:9" ht="15" x14ac:dyDescent="0.2">
      <c r="A29" s="440">
        <v>1</v>
      </c>
      <c r="B29" s="357">
        <v>1</v>
      </c>
      <c r="C29" s="464" t="s">
        <v>49</v>
      </c>
      <c r="D29" s="464"/>
      <c r="E29" s="143">
        <v>0</v>
      </c>
      <c r="F29" s="290">
        <f t="shared" ref="F29:F37" si="1">E29*($F$25)</f>
        <v>0</v>
      </c>
      <c r="G29" s="143">
        <v>0</v>
      </c>
      <c r="H29" s="290">
        <f>G29*($H$25)</f>
        <v>0</v>
      </c>
      <c r="I29" s="69"/>
    </row>
    <row r="30" spans="1:9" ht="15" x14ac:dyDescent="0.2">
      <c r="A30" s="455"/>
      <c r="B30" s="334">
        <v>2</v>
      </c>
      <c r="C30" s="468" t="s">
        <v>50</v>
      </c>
      <c r="D30" s="468"/>
      <c r="E30" s="146">
        <v>7.0000000000000007E-2</v>
      </c>
      <c r="F30" s="292">
        <f t="shared" si="1"/>
        <v>0</v>
      </c>
      <c r="G30" s="146">
        <v>4.7500000000000001E-2</v>
      </c>
      <c r="H30" s="292">
        <f t="shared" ref="H30:H37" si="2">G30*($H$25)</f>
        <v>0</v>
      </c>
      <c r="I30" s="71" t="s">
        <v>79</v>
      </c>
    </row>
    <row r="31" spans="1:9" ht="15" x14ac:dyDescent="0.2">
      <c r="A31" s="455"/>
      <c r="B31" s="334">
        <v>3</v>
      </c>
      <c r="C31" s="468" t="s">
        <v>51</v>
      </c>
      <c r="D31" s="468"/>
      <c r="E31" s="146">
        <v>0.15</v>
      </c>
      <c r="F31" s="292">
        <f t="shared" si="1"/>
        <v>0</v>
      </c>
      <c r="G31" s="146">
        <v>0.13250000000000001</v>
      </c>
      <c r="H31" s="292">
        <f t="shared" si="2"/>
        <v>0</v>
      </c>
      <c r="I31" s="71" t="s">
        <v>79</v>
      </c>
    </row>
    <row r="32" spans="1:9" ht="15.75" thickBot="1" x14ac:dyDescent="0.25">
      <c r="A32" s="441"/>
      <c r="B32" s="335">
        <v>4</v>
      </c>
      <c r="C32" s="480" t="s">
        <v>52</v>
      </c>
      <c r="D32" s="480"/>
      <c r="E32" s="148">
        <v>0.03</v>
      </c>
      <c r="F32" s="294">
        <f t="shared" si="1"/>
        <v>0</v>
      </c>
      <c r="G32" s="148">
        <v>0</v>
      </c>
      <c r="H32" s="294">
        <f t="shared" si="2"/>
        <v>0</v>
      </c>
      <c r="I32" s="72" t="s">
        <v>79</v>
      </c>
    </row>
    <row r="33" spans="1:9" ht="15" x14ac:dyDescent="0.2">
      <c r="A33" s="440">
        <v>2</v>
      </c>
      <c r="B33" s="357">
        <v>5</v>
      </c>
      <c r="C33" s="464" t="s">
        <v>53</v>
      </c>
      <c r="D33" s="464"/>
      <c r="E33" s="143">
        <v>0.25</v>
      </c>
      <c r="F33" s="290">
        <f t="shared" si="1"/>
        <v>0</v>
      </c>
      <c r="G33" s="143">
        <v>9.5000000000000001E-2</v>
      </c>
      <c r="H33" s="290">
        <f t="shared" si="2"/>
        <v>0</v>
      </c>
      <c r="I33" s="69" t="s">
        <v>80</v>
      </c>
    </row>
    <row r="34" spans="1:9" ht="15.75" thickBot="1" x14ac:dyDescent="0.25">
      <c r="A34" s="441"/>
      <c r="B34" s="335">
        <v>6</v>
      </c>
      <c r="C34" s="447" t="s">
        <v>54</v>
      </c>
      <c r="D34" s="447"/>
      <c r="E34" s="148">
        <v>0.1</v>
      </c>
      <c r="F34" s="294">
        <f t="shared" si="1"/>
        <v>0</v>
      </c>
      <c r="G34" s="148">
        <v>6.5000000000000002E-2</v>
      </c>
      <c r="H34" s="294">
        <f t="shared" si="2"/>
        <v>0</v>
      </c>
      <c r="I34" s="72" t="s">
        <v>80</v>
      </c>
    </row>
    <row r="35" spans="1:9" ht="15" x14ac:dyDescent="0.2">
      <c r="A35" s="440">
        <v>3</v>
      </c>
      <c r="B35" s="357">
        <v>7</v>
      </c>
      <c r="C35" s="446" t="s">
        <v>55</v>
      </c>
      <c r="D35" s="446"/>
      <c r="E35" s="143">
        <v>0.04</v>
      </c>
      <c r="F35" s="290">
        <f t="shared" si="1"/>
        <v>0</v>
      </c>
      <c r="G35" s="143">
        <v>1.2500000000000001E-2</v>
      </c>
      <c r="H35" s="290">
        <f t="shared" si="2"/>
        <v>0</v>
      </c>
      <c r="I35" s="69" t="s">
        <v>80</v>
      </c>
    </row>
    <row r="36" spans="1:9" ht="15.75" thickBot="1" x14ac:dyDescent="0.25">
      <c r="A36" s="441"/>
      <c r="B36" s="335">
        <v>8</v>
      </c>
      <c r="C36" s="447" t="s">
        <v>56</v>
      </c>
      <c r="D36" s="447"/>
      <c r="E36" s="148">
        <v>0.32</v>
      </c>
      <c r="F36" s="294">
        <f t="shared" si="1"/>
        <v>0</v>
      </c>
      <c r="G36" s="148">
        <v>0.19500000000000001</v>
      </c>
      <c r="H36" s="294">
        <f t="shared" si="2"/>
        <v>0</v>
      </c>
      <c r="I36" s="72" t="s">
        <v>80</v>
      </c>
    </row>
    <row r="37" spans="1:9" ht="15.75" thickBot="1" x14ac:dyDescent="0.25">
      <c r="A37" s="319">
        <v>4</v>
      </c>
      <c r="B37" s="320">
        <v>9</v>
      </c>
      <c r="C37" s="448" t="s">
        <v>57</v>
      </c>
      <c r="D37" s="448"/>
      <c r="E37" s="303">
        <v>0.02</v>
      </c>
      <c r="F37" s="187">
        <f t="shared" si="1"/>
        <v>0</v>
      </c>
      <c r="G37" s="303">
        <v>0</v>
      </c>
      <c r="H37" s="187">
        <f t="shared" si="2"/>
        <v>0</v>
      </c>
      <c r="I37" s="304" t="s">
        <v>80</v>
      </c>
    </row>
    <row r="38" spans="1:9" ht="15.75" thickBot="1" x14ac:dyDescent="0.25">
      <c r="A38" s="449"/>
      <c r="B38" s="449"/>
      <c r="C38" s="449"/>
      <c r="D38" s="449"/>
      <c r="E38" s="306">
        <f>SUM(E29:E37)</f>
        <v>0.98</v>
      </c>
      <c r="F38" s="307"/>
      <c r="G38" s="306">
        <f>SUM(G29:G37)</f>
        <v>0.5475000000000001</v>
      </c>
      <c r="H38" s="307"/>
      <c r="I38" s="333"/>
    </row>
    <row r="39" spans="1:9" ht="15.75" thickBot="1" x14ac:dyDescent="0.25">
      <c r="A39" s="442" t="s">
        <v>58</v>
      </c>
      <c r="B39" s="443"/>
      <c r="C39" s="443"/>
      <c r="D39" s="443"/>
      <c r="E39" s="444"/>
      <c r="F39" s="187">
        <f>SUM(F29:F37)</f>
        <v>0</v>
      </c>
      <c r="G39" s="413"/>
      <c r="H39" s="187">
        <f>SUM(H29:H37)</f>
        <v>0</v>
      </c>
      <c r="I39" s="309"/>
    </row>
    <row r="40" spans="1:9" ht="15.75" thickBot="1" x14ac:dyDescent="0.25">
      <c r="B40" s="281"/>
      <c r="C40" s="281"/>
      <c r="D40" s="281"/>
      <c r="E40" s="282"/>
      <c r="F40" s="282"/>
      <c r="G40" s="282"/>
      <c r="H40" s="282"/>
    </row>
    <row r="41" spans="1:9" ht="30" customHeight="1" thickBot="1" x14ac:dyDescent="0.25">
      <c r="A41" s="175" t="s">
        <v>46</v>
      </c>
      <c r="B41" s="487" t="s">
        <v>59</v>
      </c>
      <c r="C41" s="457"/>
      <c r="D41" s="457"/>
      <c r="E41" s="458"/>
      <c r="F41" s="50" t="s">
        <v>36</v>
      </c>
      <c r="G41" s="410"/>
      <c r="H41" s="410"/>
      <c r="I41" s="51" t="s">
        <v>78</v>
      </c>
    </row>
    <row r="42" spans="1:9" ht="24.75" customHeight="1" x14ac:dyDescent="0.2">
      <c r="A42" s="214">
        <v>2</v>
      </c>
      <c r="B42" s="488" t="s">
        <v>60</v>
      </c>
      <c r="C42" s="488"/>
      <c r="D42" s="488"/>
      <c r="E42" s="488"/>
      <c r="F42" s="58">
        <v>0</v>
      </c>
      <c r="G42" s="420"/>
      <c r="H42" s="414"/>
      <c r="I42" s="70" t="s">
        <v>80</v>
      </c>
    </row>
    <row r="43" spans="1:9" ht="39.75" customHeight="1" x14ac:dyDescent="0.2">
      <c r="A43" s="73">
        <v>2</v>
      </c>
      <c r="B43" s="445" t="s">
        <v>61</v>
      </c>
      <c r="C43" s="445"/>
      <c r="D43" s="445"/>
      <c r="E43" s="445"/>
      <c r="F43" s="59">
        <v>0</v>
      </c>
      <c r="G43" s="421"/>
      <c r="H43" s="415"/>
      <c r="I43" s="71" t="s">
        <v>80</v>
      </c>
    </row>
    <row r="44" spans="1:9" ht="55.5" customHeight="1" x14ac:dyDescent="0.2">
      <c r="A44" s="73">
        <v>2</v>
      </c>
      <c r="B44" s="445" t="s">
        <v>67</v>
      </c>
      <c r="C44" s="445"/>
      <c r="D44" s="445"/>
      <c r="E44" s="445"/>
      <c r="F44" s="59">
        <v>0</v>
      </c>
      <c r="G44" s="421"/>
      <c r="H44" s="415"/>
      <c r="I44" s="71" t="s">
        <v>80</v>
      </c>
    </row>
    <row r="45" spans="1:9" ht="32.25" customHeight="1" x14ac:dyDescent="0.2">
      <c r="A45" s="73">
        <v>2</v>
      </c>
      <c r="B45" s="445" t="s">
        <v>260</v>
      </c>
      <c r="C45" s="445"/>
      <c r="D45" s="445"/>
      <c r="E45" s="445"/>
      <c r="F45" s="59">
        <v>0</v>
      </c>
      <c r="G45" s="421"/>
      <c r="H45" s="415"/>
      <c r="I45" s="71" t="s">
        <v>80</v>
      </c>
    </row>
    <row r="46" spans="1:9" ht="32.25" customHeight="1" x14ac:dyDescent="0.2">
      <c r="A46" s="73">
        <v>2</v>
      </c>
      <c r="B46" s="445" t="s">
        <v>68</v>
      </c>
      <c r="C46" s="445"/>
      <c r="D46" s="445"/>
      <c r="E46" s="445"/>
      <c r="F46" s="59">
        <v>0</v>
      </c>
      <c r="G46" s="421"/>
      <c r="H46" s="415"/>
      <c r="I46" s="71" t="s">
        <v>80</v>
      </c>
    </row>
    <row r="47" spans="1:9" ht="32.25" customHeight="1" x14ac:dyDescent="0.2">
      <c r="A47" s="73">
        <v>3</v>
      </c>
      <c r="B47" s="445" t="s">
        <v>62</v>
      </c>
      <c r="C47" s="445"/>
      <c r="D47" s="445"/>
      <c r="E47" s="445"/>
      <c r="F47" s="59">
        <v>0</v>
      </c>
      <c r="G47" s="421"/>
      <c r="H47" s="415"/>
      <c r="I47" s="71" t="s">
        <v>80</v>
      </c>
    </row>
    <row r="48" spans="1:9" ht="32.25" customHeight="1" x14ac:dyDescent="0.2">
      <c r="A48" s="73">
        <v>3</v>
      </c>
      <c r="B48" s="445" t="s">
        <v>69</v>
      </c>
      <c r="C48" s="445"/>
      <c r="D48" s="445"/>
      <c r="E48" s="445"/>
      <c r="F48" s="59">
        <v>0</v>
      </c>
      <c r="G48" s="421"/>
      <c r="H48" s="415"/>
      <c r="I48" s="71" t="s">
        <v>80</v>
      </c>
    </row>
    <row r="49" spans="1:9" ht="47.25" customHeight="1" x14ac:dyDescent="0.2">
      <c r="A49" s="73">
        <v>3</v>
      </c>
      <c r="B49" s="445" t="s">
        <v>70</v>
      </c>
      <c r="C49" s="445"/>
      <c r="D49" s="445"/>
      <c r="E49" s="445"/>
      <c r="F49" s="59">
        <v>0</v>
      </c>
      <c r="G49" s="421"/>
      <c r="H49" s="415"/>
      <c r="I49" s="71" t="s">
        <v>80</v>
      </c>
    </row>
    <row r="50" spans="1:9" ht="51.75" customHeight="1" x14ac:dyDescent="0.2">
      <c r="A50" s="73">
        <v>4</v>
      </c>
      <c r="B50" s="445" t="s">
        <v>71</v>
      </c>
      <c r="C50" s="445"/>
      <c r="D50" s="445"/>
      <c r="E50" s="445"/>
      <c r="F50" s="59">
        <v>0</v>
      </c>
      <c r="G50" s="421"/>
      <c r="H50" s="415"/>
      <c r="I50" s="71" t="s">
        <v>80</v>
      </c>
    </row>
    <row r="51" spans="1:9" ht="26.25" customHeight="1" x14ac:dyDescent="0.2">
      <c r="A51" s="73">
        <v>5</v>
      </c>
      <c r="B51" s="445" t="s">
        <v>63</v>
      </c>
      <c r="C51" s="445">
        <v>1</v>
      </c>
      <c r="D51" s="445"/>
      <c r="E51" s="445"/>
      <c r="F51" s="59">
        <v>0</v>
      </c>
      <c r="G51" s="421"/>
      <c r="H51" s="415"/>
      <c r="I51" s="71" t="s">
        <v>80</v>
      </c>
    </row>
    <row r="52" spans="1:9" ht="81.75" customHeight="1" x14ac:dyDescent="0.2">
      <c r="A52" s="73">
        <v>5</v>
      </c>
      <c r="B52" s="445" t="s">
        <v>64</v>
      </c>
      <c r="C52" s="445">
        <v>1</v>
      </c>
      <c r="D52" s="445"/>
      <c r="E52" s="445"/>
      <c r="F52" s="59">
        <v>0</v>
      </c>
      <c r="G52" s="421"/>
      <c r="H52" s="415"/>
      <c r="I52" s="71" t="s">
        <v>80</v>
      </c>
    </row>
    <row r="53" spans="1:9" ht="27" customHeight="1" x14ac:dyDescent="0.2">
      <c r="A53" s="73">
        <v>7</v>
      </c>
      <c r="B53" s="445" t="s">
        <v>65</v>
      </c>
      <c r="C53" s="445">
        <v>1</v>
      </c>
      <c r="D53" s="445"/>
      <c r="E53" s="445"/>
      <c r="F53" s="59">
        <v>0</v>
      </c>
      <c r="G53" s="421"/>
      <c r="H53" s="415"/>
      <c r="I53" s="71" t="s">
        <v>80</v>
      </c>
    </row>
    <row r="54" spans="1:9" ht="27" customHeight="1" x14ac:dyDescent="0.2">
      <c r="A54" s="73">
        <v>7</v>
      </c>
      <c r="B54" s="445" t="s">
        <v>69</v>
      </c>
      <c r="C54" s="445">
        <v>2</v>
      </c>
      <c r="D54" s="445"/>
      <c r="E54" s="445"/>
      <c r="F54" s="59">
        <v>0</v>
      </c>
      <c r="G54" s="421"/>
      <c r="H54" s="415"/>
      <c r="I54" s="71" t="s">
        <v>80</v>
      </c>
    </row>
    <row r="55" spans="1:9" ht="38.25" customHeight="1" x14ac:dyDescent="0.2">
      <c r="A55" s="73">
        <v>7</v>
      </c>
      <c r="B55" s="445" t="s">
        <v>72</v>
      </c>
      <c r="C55" s="445">
        <v>1</v>
      </c>
      <c r="D55" s="445"/>
      <c r="E55" s="445"/>
      <c r="F55" s="59">
        <v>0</v>
      </c>
      <c r="G55" s="421"/>
      <c r="H55" s="415"/>
      <c r="I55" s="71" t="s">
        <v>80</v>
      </c>
    </row>
    <row r="56" spans="1:9" ht="33.75" customHeight="1" x14ac:dyDescent="0.2">
      <c r="A56" s="73">
        <v>7</v>
      </c>
      <c r="B56" s="445" t="s">
        <v>73</v>
      </c>
      <c r="C56" s="445">
        <v>1</v>
      </c>
      <c r="D56" s="445"/>
      <c r="E56" s="445"/>
      <c r="F56" s="59">
        <v>0</v>
      </c>
      <c r="G56" s="421"/>
      <c r="H56" s="415"/>
      <c r="I56" s="71" t="s">
        <v>80</v>
      </c>
    </row>
    <row r="57" spans="1:9" ht="23.25" customHeight="1" x14ac:dyDescent="0.2">
      <c r="A57" s="73">
        <v>9</v>
      </c>
      <c r="B57" s="445" t="s">
        <v>74</v>
      </c>
      <c r="C57" s="445">
        <v>1</v>
      </c>
      <c r="D57" s="445"/>
      <c r="E57" s="445"/>
      <c r="F57" s="59">
        <v>0</v>
      </c>
      <c r="G57" s="421"/>
      <c r="H57" s="415"/>
      <c r="I57" s="71" t="s">
        <v>80</v>
      </c>
    </row>
    <row r="58" spans="1:9" ht="42" customHeight="1" x14ac:dyDescent="0.2">
      <c r="A58" s="73">
        <v>9</v>
      </c>
      <c r="B58" s="445" t="s">
        <v>75</v>
      </c>
      <c r="C58" s="445">
        <v>1</v>
      </c>
      <c r="D58" s="445"/>
      <c r="E58" s="445"/>
      <c r="F58" s="59">
        <v>0</v>
      </c>
      <c r="G58" s="422" t="s">
        <v>250</v>
      </c>
      <c r="H58" s="415">
        <v>0</v>
      </c>
      <c r="I58" s="71" t="s">
        <v>80</v>
      </c>
    </row>
    <row r="59" spans="1:9" ht="31.5" customHeight="1" x14ac:dyDescent="0.2">
      <c r="A59" s="73">
        <v>9</v>
      </c>
      <c r="B59" s="445" t="s">
        <v>76</v>
      </c>
      <c r="C59" s="445">
        <v>1</v>
      </c>
      <c r="D59" s="445"/>
      <c r="E59" s="445"/>
      <c r="F59" s="59">
        <v>0</v>
      </c>
      <c r="G59" s="421"/>
      <c r="H59" s="415"/>
      <c r="I59" s="71" t="s">
        <v>80</v>
      </c>
    </row>
    <row r="60" spans="1:9" ht="23.25" customHeight="1" thickBot="1" x14ac:dyDescent="0.25">
      <c r="A60" s="211">
        <v>9</v>
      </c>
      <c r="B60" s="502" t="s">
        <v>77</v>
      </c>
      <c r="C60" s="502">
        <v>1</v>
      </c>
      <c r="D60" s="502"/>
      <c r="E60" s="502"/>
      <c r="F60" s="212">
        <v>0</v>
      </c>
      <c r="G60" s="423"/>
      <c r="H60" s="416"/>
      <c r="I60" s="213" t="s">
        <v>80</v>
      </c>
    </row>
    <row r="61" spans="1:9" ht="15.75" thickBot="1" x14ac:dyDescent="0.25">
      <c r="A61" s="184"/>
      <c r="B61" s="503" t="s">
        <v>106</v>
      </c>
      <c r="C61" s="503"/>
      <c r="D61" s="503"/>
      <c r="E61" s="503"/>
      <c r="F61" s="187">
        <f>SUM(F42:F60)</f>
        <v>0</v>
      </c>
      <c r="G61" s="413"/>
      <c r="H61" s="187">
        <f>SUM(H42:H60)</f>
        <v>0</v>
      </c>
      <c r="I61" s="309"/>
    </row>
    <row r="62" spans="1:9" ht="15.75" thickBot="1" x14ac:dyDescent="0.25">
      <c r="A62" s="281"/>
      <c r="B62" s="281"/>
      <c r="C62" s="281"/>
      <c r="D62" s="282"/>
      <c r="E62" s="282"/>
    </row>
    <row r="63" spans="1:9" ht="15.75" thickBot="1" x14ac:dyDescent="0.25">
      <c r="A63" s="35"/>
      <c r="B63" s="442" t="s">
        <v>105</v>
      </c>
      <c r="C63" s="443"/>
      <c r="D63" s="443"/>
      <c r="E63" s="444"/>
      <c r="F63" s="314">
        <f>F39+F61+H61+H39</f>
        <v>0</v>
      </c>
      <c r="G63" s="424"/>
      <c r="H63" s="424"/>
    </row>
    <row r="64" spans="1:9" ht="15" thickBot="1" x14ac:dyDescent="0.25"/>
    <row r="65" spans="1:9" ht="14.25" customHeight="1" thickBot="1" x14ac:dyDescent="0.25">
      <c r="A65" s="489" t="s">
        <v>251</v>
      </c>
      <c r="B65" s="490"/>
      <c r="C65" s="490"/>
      <c r="D65" s="490"/>
      <c r="E65" s="491"/>
      <c r="F65" s="50" t="s">
        <v>252</v>
      </c>
      <c r="G65" s="411"/>
    </row>
    <row r="66" spans="1:9" x14ac:dyDescent="0.2">
      <c r="A66" s="492" t="s">
        <v>253</v>
      </c>
      <c r="B66" s="493"/>
      <c r="C66" s="493"/>
      <c r="D66" s="493"/>
      <c r="E66" s="493"/>
      <c r="F66" s="425"/>
      <c r="G66" s="411"/>
    </row>
    <row r="67" spans="1:9" x14ac:dyDescent="0.2">
      <c r="A67" s="494" t="s">
        <v>254</v>
      </c>
      <c r="B67" s="445"/>
      <c r="C67" s="445"/>
      <c r="D67" s="445"/>
      <c r="E67" s="445"/>
      <c r="F67" s="426"/>
      <c r="G67" s="411"/>
    </row>
    <row r="68" spans="1:9" ht="15" thickBot="1" x14ac:dyDescent="0.25">
      <c r="A68" s="495" t="s">
        <v>255</v>
      </c>
      <c r="B68" s="496"/>
      <c r="C68" s="496"/>
      <c r="D68" s="496"/>
      <c r="E68" s="496"/>
      <c r="F68" s="427"/>
      <c r="G68" s="411"/>
    </row>
    <row r="69" spans="1:9" x14ac:dyDescent="0.2">
      <c r="G69" s="411"/>
    </row>
    <row r="71" spans="1:9" x14ac:dyDescent="0.2">
      <c r="G71" s="411"/>
    </row>
    <row r="72" spans="1:9" s="5" customFormat="1" x14ac:dyDescent="0.2">
      <c r="A72" s="312"/>
      <c r="B72" s="312"/>
      <c r="C72" s="312"/>
      <c r="D72" s="312"/>
      <c r="E72" s="311"/>
      <c r="F72" s="311"/>
      <c r="G72" s="311"/>
      <c r="H72" s="311"/>
      <c r="I72" s="312"/>
    </row>
    <row r="73" spans="1:9" s="5" customFormat="1" ht="28.5" x14ac:dyDescent="0.2">
      <c r="A73" s="221" t="s">
        <v>23</v>
      </c>
      <c r="C73" s="358" t="s">
        <v>24</v>
      </c>
      <c r="F73" s="358" t="s">
        <v>25</v>
      </c>
    </row>
    <row r="74" spans="1:9" x14ac:dyDescent="0.2">
      <c r="G74" s="411"/>
    </row>
    <row r="75" spans="1:9" x14ac:dyDescent="0.2">
      <c r="G75" s="411"/>
    </row>
    <row r="78" spans="1:9" x14ac:dyDescent="0.2">
      <c r="G78" s="358"/>
      <c r="H78" s="358"/>
    </row>
  </sheetData>
  <mergeCells count="65">
    <mergeCell ref="A65:E65"/>
    <mergeCell ref="A66:E66"/>
    <mergeCell ref="A67:E67"/>
    <mergeCell ref="A68:E68"/>
    <mergeCell ref="A1:H1"/>
    <mergeCell ref="A3:H3"/>
    <mergeCell ref="B58:E58"/>
    <mergeCell ref="B59:E59"/>
    <mergeCell ref="B60:E60"/>
    <mergeCell ref="B61:E61"/>
    <mergeCell ref="B51:E51"/>
    <mergeCell ref="B52:E52"/>
    <mergeCell ref="B53:E53"/>
    <mergeCell ref="B54:E54"/>
    <mergeCell ref="B57:E57"/>
    <mergeCell ref="B46:E46"/>
    <mergeCell ref="A5:F5"/>
    <mergeCell ref="A7:F7"/>
    <mergeCell ref="A6:C6"/>
    <mergeCell ref="C34:D34"/>
    <mergeCell ref="B55:E55"/>
    <mergeCell ref="C31:D31"/>
    <mergeCell ref="C32:D32"/>
    <mergeCell ref="C33:D33"/>
    <mergeCell ref="A15:D15"/>
    <mergeCell ref="B13:D13"/>
    <mergeCell ref="B14:D14"/>
    <mergeCell ref="A25:E25"/>
    <mergeCell ref="B16:D16"/>
    <mergeCell ref="B17:D17"/>
    <mergeCell ref="B18:D18"/>
    <mergeCell ref="B19:D19"/>
    <mergeCell ref="A8:B8"/>
    <mergeCell ref="A9:B9"/>
    <mergeCell ref="A10:B10"/>
    <mergeCell ref="A11:F11"/>
    <mergeCell ref="A29:A32"/>
    <mergeCell ref="A12:E12"/>
    <mergeCell ref="A24:D24"/>
    <mergeCell ref="C27:D27"/>
    <mergeCell ref="C28:D28"/>
    <mergeCell ref="C29:D29"/>
    <mergeCell ref="A23:D23"/>
    <mergeCell ref="C30:D30"/>
    <mergeCell ref="B20:D20"/>
    <mergeCell ref="B21:D21"/>
    <mergeCell ref="B22:D22"/>
    <mergeCell ref="B63:E63"/>
    <mergeCell ref="C35:D35"/>
    <mergeCell ref="C36:D36"/>
    <mergeCell ref="C37:D37"/>
    <mergeCell ref="A38:D38"/>
    <mergeCell ref="B56:E56"/>
    <mergeCell ref="B49:E49"/>
    <mergeCell ref="B50:E50"/>
    <mergeCell ref="B41:E41"/>
    <mergeCell ref="B42:E42"/>
    <mergeCell ref="B43:E43"/>
    <mergeCell ref="B44:E44"/>
    <mergeCell ref="B45:E45"/>
    <mergeCell ref="A33:A34"/>
    <mergeCell ref="A35:A36"/>
    <mergeCell ref="A39:E39"/>
    <mergeCell ref="B47:E47"/>
    <mergeCell ref="B48:E48"/>
  </mergeCells>
  <pageMargins left="0.7" right="0.7" top="0.78740157499999996" bottom="0.78740157499999996" header="0.3" footer="0.3"/>
  <pageSetup paperSize="9" scale="47" orientation="portrait" verticalDpi="0" r:id="rId1"/>
  <headerFooter>
    <oddHeader>&amp;L„Grundschule mit Hort 
Seeland OT Nachterstedt“&amp;CGeneralplanung des Vorhabens&amp;R&amp;A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E376-20FA-400E-B315-DE5B45C58B81}">
  <dimension ref="A1:I69"/>
  <sheetViews>
    <sheetView topLeftCell="A50" zoomScaleNormal="100" workbookViewId="0">
      <selection activeCell="A62" sqref="A62:XFD66"/>
    </sheetView>
  </sheetViews>
  <sheetFormatPr baseColWidth="10" defaultRowHeight="14.25" x14ac:dyDescent="0.2"/>
  <cols>
    <col min="1" max="1" width="8.625" style="236" customWidth="1"/>
    <col min="2" max="2" width="18.125" style="236" customWidth="1"/>
    <col min="3" max="3" width="29.75" style="236" customWidth="1"/>
    <col min="4" max="4" width="21.75" style="236" customWidth="1"/>
    <col min="5" max="5" width="15.375" style="236" customWidth="1"/>
    <col min="6" max="6" width="18.875" style="236" customWidth="1"/>
    <col min="7" max="9" width="16.625" style="236" customWidth="1"/>
    <col min="10" max="10" width="21.5" style="236" customWidth="1"/>
    <col min="11" max="16384" width="11" style="236"/>
  </cols>
  <sheetData>
    <row r="1" spans="1:8" ht="57.75" customHeight="1" thickBot="1" x14ac:dyDescent="0.25">
      <c r="A1" s="497" t="s">
        <v>11</v>
      </c>
      <c r="B1" s="498"/>
      <c r="C1" s="498"/>
      <c r="D1" s="498"/>
      <c r="E1" s="498"/>
      <c r="F1" s="498"/>
      <c r="G1" s="498"/>
      <c r="H1" s="499"/>
    </row>
    <row r="3" spans="1:8" ht="27" customHeight="1" x14ac:dyDescent="0.2">
      <c r="A3" s="522" t="s">
        <v>240</v>
      </c>
      <c r="B3" s="523"/>
      <c r="C3" s="523"/>
      <c r="D3" s="523"/>
      <c r="E3" s="523"/>
      <c r="F3" s="523"/>
      <c r="G3" s="523"/>
      <c r="H3" s="523"/>
    </row>
    <row r="4" spans="1:8" ht="15" thickBot="1" x14ac:dyDescent="0.25">
      <c r="A4" s="261"/>
      <c r="B4" s="261"/>
      <c r="C4" s="261"/>
      <c r="D4" s="261"/>
      <c r="E4" s="261"/>
    </row>
    <row r="5" spans="1:8" ht="15" x14ac:dyDescent="0.2">
      <c r="A5" s="525" t="s">
        <v>28</v>
      </c>
      <c r="B5" s="526"/>
      <c r="C5" s="526"/>
      <c r="D5" s="526"/>
      <c r="E5" s="527"/>
    </row>
    <row r="6" spans="1:8" ht="28.5" x14ac:dyDescent="0.2">
      <c r="A6" s="528"/>
      <c r="B6" s="529"/>
      <c r="C6" s="215" t="s">
        <v>29</v>
      </c>
      <c r="D6" s="12" t="s">
        <v>30</v>
      </c>
      <c r="E6" s="38" t="s">
        <v>91</v>
      </c>
    </row>
    <row r="7" spans="1:8" x14ac:dyDescent="0.2">
      <c r="A7" s="528"/>
      <c r="B7" s="529"/>
      <c r="C7" s="529"/>
      <c r="D7" s="529"/>
      <c r="E7" s="530"/>
    </row>
    <row r="8" spans="1:8" ht="25.5" x14ac:dyDescent="0.2">
      <c r="A8" s="16" t="s">
        <v>83</v>
      </c>
      <c r="B8" s="262" t="s">
        <v>87</v>
      </c>
      <c r="C8" s="215">
        <f>D8*1.19</f>
        <v>417471.04</v>
      </c>
      <c r="D8" s="263">
        <v>350816</v>
      </c>
      <c r="E8" s="264"/>
    </row>
    <row r="9" spans="1:8" x14ac:dyDescent="0.2">
      <c r="A9" s="16" t="s">
        <v>84</v>
      </c>
      <c r="B9" s="262" t="s">
        <v>88</v>
      </c>
      <c r="C9" s="215">
        <f t="shared" ref="C9:C11" si="0">D9*1.19</f>
        <v>623460.03999999992</v>
      </c>
      <c r="D9" s="263">
        <v>523915.99999999994</v>
      </c>
      <c r="E9" s="264"/>
    </row>
    <row r="10" spans="1:8" x14ac:dyDescent="0.2">
      <c r="A10" s="16" t="s">
        <v>85</v>
      </c>
      <c r="B10" s="262" t="s">
        <v>89</v>
      </c>
      <c r="C10" s="215">
        <f t="shared" si="0"/>
        <v>354301.07999999996</v>
      </c>
      <c r="D10" s="263">
        <v>297732</v>
      </c>
      <c r="E10" s="264"/>
    </row>
    <row r="11" spans="1:8" ht="25.5" x14ac:dyDescent="0.2">
      <c r="A11" s="16" t="s">
        <v>86</v>
      </c>
      <c r="B11" s="262" t="s">
        <v>90</v>
      </c>
      <c r="C11" s="215">
        <f t="shared" si="0"/>
        <v>184016.84</v>
      </c>
      <c r="D11" s="263">
        <v>154636</v>
      </c>
      <c r="E11" s="264"/>
    </row>
    <row r="12" spans="1:8" ht="15" thickBot="1" x14ac:dyDescent="0.25">
      <c r="A12" s="513"/>
      <c r="B12" s="514"/>
      <c r="C12" s="514"/>
      <c r="D12" s="514"/>
      <c r="E12" s="514"/>
      <c r="F12" s="514"/>
      <c r="G12" s="514"/>
      <c r="H12" s="514"/>
    </row>
    <row r="13" spans="1:8" ht="30" x14ac:dyDescent="0.2">
      <c r="A13" s="531" t="s">
        <v>35</v>
      </c>
      <c r="B13" s="532"/>
      <c r="C13" s="532"/>
      <c r="D13" s="532"/>
      <c r="E13" s="191" t="s">
        <v>225</v>
      </c>
      <c r="F13" s="191" t="s">
        <v>226</v>
      </c>
      <c r="G13" s="191" t="s">
        <v>227</v>
      </c>
      <c r="H13" s="191" t="s">
        <v>228</v>
      </c>
    </row>
    <row r="14" spans="1:8" ht="15" x14ac:dyDescent="0.2">
      <c r="A14" s="265"/>
      <c r="B14" s="518" t="s">
        <v>37</v>
      </c>
      <c r="C14" s="518"/>
      <c r="D14" s="266"/>
      <c r="E14" s="267">
        <f>D8</f>
        <v>350816</v>
      </c>
      <c r="F14" s="267">
        <f>D9</f>
        <v>523915.99999999994</v>
      </c>
      <c r="G14" s="267">
        <f>D10</f>
        <v>297732</v>
      </c>
      <c r="H14" s="267">
        <f>D11</f>
        <v>154636</v>
      </c>
    </row>
    <row r="15" spans="1:8" ht="15" x14ac:dyDescent="0.2">
      <c r="A15" s="265"/>
      <c r="B15" s="518" t="s">
        <v>38</v>
      </c>
      <c r="C15" s="518"/>
      <c r="D15" s="266"/>
      <c r="E15" s="268" t="s">
        <v>92</v>
      </c>
      <c r="F15" s="268" t="s">
        <v>92</v>
      </c>
      <c r="G15" s="268" t="s">
        <v>92</v>
      </c>
      <c r="H15" s="268" t="s">
        <v>92</v>
      </c>
    </row>
    <row r="16" spans="1:8" ht="15" x14ac:dyDescent="0.2">
      <c r="A16" s="265"/>
      <c r="B16" s="269"/>
      <c r="C16" s="270"/>
      <c r="D16" s="266"/>
      <c r="E16" s="271"/>
      <c r="F16" s="271"/>
      <c r="G16" s="271"/>
      <c r="H16" s="271"/>
    </row>
    <row r="17" spans="1:9" ht="15" x14ac:dyDescent="0.2">
      <c r="A17" s="265"/>
      <c r="B17" s="484" t="s">
        <v>39</v>
      </c>
      <c r="C17" s="486"/>
      <c r="D17" s="266"/>
      <c r="E17" s="271"/>
      <c r="F17" s="271"/>
      <c r="G17" s="271"/>
      <c r="H17" s="271"/>
    </row>
    <row r="18" spans="1:9" ht="15" x14ac:dyDescent="0.2">
      <c r="A18" s="265"/>
      <c r="B18" s="524" t="s">
        <v>40</v>
      </c>
      <c r="C18" s="524"/>
      <c r="D18" s="272"/>
      <c r="E18" s="273"/>
      <c r="F18" s="273"/>
      <c r="G18" s="273"/>
      <c r="H18" s="273"/>
    </row>
    <row r="19" spans="1:9" ht="15" x14ac:dyDescent="0.2">
      <c r="A19" s="265"/>
      <c r="B19" s="515" t="s">
        <v>41</v>
      </c>
      <c r="C19" s="515"/>
      <c r="D19" s="266"/>
      <c r="E19" s="274"/>
      <c r="F19" s="274"/>
      <c r="G19" s="274"/>
      <c r="H19" s="274"/>
    </row>
    <row r="20" spans="1:9" ht="15" x14ac:dyDescent="0.2">
      <c r="A20" s="265"/>
      <c r="B20" s="515" t="s">
        <v>42</v>
      </c>
      <c r="C20" s="515"/>
      <c r="D20" s="266"/>
      <c r="E20" s="274"/>
      <c r="F20" s="274"/>
      <c r="G20" s="274"/>
      <c r="H20" s="274"/>
    </row>
    <row r="21" spans="1:9" ht="15" x14ac:dyDescent="0.2">
      <c r="A21" s="265"/>
      <c r="B21" s="515" t="s">
        <v>43</v>
      </c>
      <c r="C21" s="515"/>
      <c r="D21" s="266"/>
      <c r="E21" s="274"/>
      <c r="F21" s="274"/>
      <c r="G21" s="274"/>
      <c r="H21" s="274"/>
    </row>
    <row r="22" spans="1:9" ht="15" x14ac:dyDescent="0.2">
      <c r="A22" s="265"/>
      <c r="B22" s="515" t="s">
        <v>41</v>
      </c>
      <c r="C22" s="515"/>
      <c r="D22" s="266"/>
      <c r="E22" s="274"/>
      <c r="F22" s="274"/>
      <c r="G22" s="274"/>
      <c r="H22" s="274"/>
    </row>
    <row r="23" spans="1:9" ht="15" x14ac:dyDescent="0.2">
      <c r="A23" s="265"/>
      <c r="B23" s="515" t="s">
        <v>42</v>
      </c>
      <c r="C23" s="515"/>
      <c r="D23" s="266"/>
      <c r="E23" s="274"/>
      <c r="F23" s="274"/>
      <c r="G23" s="274"/>
      <c r="H23" s="274"/>
    </row>
    <row r="24" spans="1:9" ht="15" x14ac:dyDescent="0.2">
      <c r="A24" s="265"/>
      <c r="B24" s="516"/>
      <c r="C24" s="517"/>
      <c r="D24" s="266"/>
      <c r="E24" s="275"/>
      <c r="F24" s="275"/>
      <c r="G24" s="275"/>
      <c r="H24" s="275"/>
    </row>
    <row r="25" spans="1:9" ht="15" x14ac:dyDescent="0.2">
      <c r="A25" s="265"/>
      <c r="B25" s="518" t="s">
        <v>44</v>
      </c>
      <c r="C25" s="518"/>
      <c r="D25" s="266"/>
      <c r="E25" s="276"/>
      <c r="F25" s="276"/>
      <c r="G25" s="276"/>
      <c r="H25" s="276"/>
    </row>
    <row r="26" spans="1:9" ht="15.75" thickBot="1" x14ac:dyDescent="0.25">
      <c r="A26" s="277"/>
      <c r="B26" s="510" t="s">
        <v>45</v>
      </c>
      <c r="C26" s="510"/>
      <c r="D26" s="278"/>
      <c r="E26" s="279"/>
      <c r="F26" s="279"/>
      <c r="G26" s="279"/>
      <c r="H26" s="279"/>
    </row>
    <row r="27" spans="1:9" ht="15.75" thickBot="1" x14ac:dyDescent="0.25">
      <c r="B27" s="280"/>
      <c r="C27" s="281"/>
      <c r="D27" s="281"/>
      <c r="E27" s="282"/>
      <c r="F27" s="283"/>
      <c r="G27" s="283"/>
      <c r="H27" s="283"/>
      <c r="I27" s="283"/>
    </row>
    <row r="28" spans="1:9" ht="45.75" thickBot="1" x14ac:dyDescent="0.25">
      <c r="A28" s="168" t="s">
        <v>224</v>
      </c>
      <c r="B28" s="328" t="s">
        <v>46</v>
      </c>
      <c r="C28" s="49" t="s">
        <v>47</v>
      </c>
      <c r="D28" s="50" t="s">
        <v>48</v>
      </c>
      <c r="E28" s="50" t="s">
        <v>36</v>
      </c>
      <c r="F28" s="50" t="s">
        <v>36</v>
      </c>
      <c r="G28" s="50" t="s">
        <v>36</v>
      </c>
      <c r="H28" s="50" t="s">
        <v>36</v>
      </c>
      <c r="I28" s="51" t="s">
        <v>78</v>
      </c>
    </row>
    <row r="29" spans="1:9" ht="15.75" thickBot="1" x14ac:dyDescent="0.25">
      <c r="A29" s="284"/>
      <c r="B29" s="329"/>
      <c r="C29" s="285"/>
      <c r="D29" s="286"/>
      <c r="E29" s="287"/>
      <c r="F29" s="287"/>
      <c r="G29" s="287"/>
      <c r="H29" s="287"/>
      <c r="I29" s="288"/>
    </row>
    <row r="30" spans="1:9" ht="15.75" thickBot="1" x14ac:dyDescent="0.25">
      <c r="A30" s="504">
        <v>1</v>
      </c>
      <c r="B30" s="324">
        <v>1</v>
      </c>
      <c r="C30" s="289" t="s">
        <v>49</v>
      </c>
      <c r="D30" s="143">
        <v>0</v>
      </c>
      <c r="E30" s="290">
        <f>D30*($E$26)</f>
        <v>0</v>
      </c>
      <c r="F30" s="290">
        <f>D30*($F$26)</f>
        <v>0</v>
      </c>
      <c r="G30" s="290">
        <f>D30*($G$26)</f>
        <v>0</v>
      </c>
      <c r="H30" s="290">
        <f>D30*($H$26)</f>
        <v>0</v>
      </c>
      <c r="I30" s="69"/>
    </row>
    <row r="31" spans="1:9" ht="15" x14ac:dyDescent="0.2">
      <c r="A31" s="505"/>
      <c r="B31" s="265">
        <v>2</v>
      </c>
      <c r="C31" s="291" t="s">
        <v>50</v>
      </c>
      <c r="D31" s="146">
        <v>0.09</v>
      </c>
      <c r="E31" s="292">
        <f t="shared" ref="E31:E38" si="1">D31*($E$26)</f>
        <v>0</v>
      </c>
      <c r="F31" s="292">
        <f t="shared" ref="F31:F38" si="2">D31*($F$26)</f>
        <v>0</v>
      </c>
      <c r="G31" s="292">
        <f t="shared" ref="G31:G38" si="3">D31*($G$26)</f>
        <v>0</v>
      </c>
      <c r="H31" s="292">
        <f t="shared" ref="H31:H38" si="4">D31*($H$26)</f>
        <v>0</v>
      </c>
      <c r="I31" s="71" t="s">
        <v>79</v>
      </c>
    </row>
    <row r="32" spans="1:9" ht="15" x14ac:dyDescent="0.2">
      <c r="A32" s="505"/>
      <c r="B32" s="265">
        <v>3</v>
      </c>
      <c r="C32" s="291" t="s">
        <v>51</v>
      </c>
      <c r="D32" s="146">
        <v>0.17</v>
      </c>
      <c r="E32" s="292">
        <f t="shared" si="1"/>
        <v>0</v>
      </c>
      <c r="F32" s="292">
        <f t="shared" si="2"/>
        <v>0</v>
      </c>
      <c r="G32" s="292">
        <f t="shared" si="3"/>
        <v>0</v>
      </c>
      <c r="H32" s="292">
        <f t="shared" si="4"/>
        <v>0</v>
      </c>
      <c r="I32" s="71" t="s">
        <v>79</v>
      </c>
    </row>
    <row r="33" spans="1:9" ht="15.75" thickBot="1" x14ac:dyDescent="0.25">
      <c r="A33" s="506"/>
      <c r="B33" s="277">
        <v>4</v>
      </c>
      <c r="C33" s="293" t="s">
        <v>52</v>
      </c>
      <c r="D33" s="148">
        <v>0.02</v>
      </c>
      <c r="E33" s="294">
        <f>D33*($E$26)</f>
        <v>0</v>
      </c>
      <c r="F33" s="294">
        <f>D33*($F$26)</f>
        <v>0</v>
      </c>
      <c r="G33" s="294">
        <f t="shared" ref="G33" si="5">D33*($G$26)</f>
        <v>0</v>
      </c>
      <c r="H33" s="294">
        <f t="shared" ref="H33" si="6">D33*($H$26)</f>
        <v>0</v>
      </c>
      <c r="I33" s="72" t="s">
        <v>79</v>
      </c>
    </row>
    <row r="34" spans="1:9" ht="15" x14ac:dyDescent="0.2">
      <c r="A34" s="504">
        <v>2</v>
      </c>
      <c r="B34" s="330">
        <v>5</v>
      </c>
      <c r="C34" s="295" t="s">
        <v>53</v>
      </c>
      <c r="D34" s="150">
        <v>0.22</v>
      </c>
      <c r="E34" s="296">
        <f t="shared" si="1"/>
        <v>0</v>
      </c>
      <c r="F34" s="296">
        <f t="shared" si="2"/>
        <v>0</v>
      </c>
      <c r="G34" s="296">
        <f t="shared" si="3"/>
        <v>0</v>
      </c>
      <c r="H34" s="296">
        <f t="shared" si="4"/>
        <v>0</v>
      </c>
      <c r="I34" s="71" t="s">
        <v>80</v>
      </c>
    </row>
    <row r="35" spans="1:9" ht="15.75" thickBot="1" x14ac:dyDescent="0.25">
      <c r="A35" s="505"/>
      <c r="B35" s="331">
        <v>6</v>
      </c>
      <c r="C35" s="297" t="s">
        <v>54</v>
      </c>
      <c r="D35" s="298">
        <v>7.0000000000000007E-2</v>
      </c>
      <c r="E35" s="299">
        <f t="shared" si="1"/>
        <v>0</v>
      </c>
      <c r="F35" s="299">
        <f t="shared" si="2"/>
        <v>0</v>
      </c>
      <c r="G35" s="299">
        <f t="shared" si="3"/>
        <v>0</v>
      </c>
      <c r="H35" s="299">
        <f t="shared" si="4"/>
        <v>0</v>
      </c>
      <c r="I35" s="213" t="s">
        <v>80</v>
      </c>
    </row>
    <row r="36" spans="1:9" ht="15" x14ac:dyDescent="0.2">
      <c r="A36" s="504">
        <v>3</v>
      </c>
      <c r="B36" s="324">
        <v>7</v>
      </c>
      <c r="C36" s="142" t="s">
        <v>55</v>
      </c>
      <c r="D36" s="143">
        <v>0.05</v>
      </c>
      <c r="E36" s="290">
        <f t="shared" si="1"/>
        <v>0</v>
      </c>
      <c r="F36" s="290">
        <f t="shared" si="2"/>
        <v>0</v>
      </c>
      <c r="G36" s="290">
        <f t="shared" si="3"/>
        <v>0</v>
      </c>
      <c r="H36" s="290">
        <f t="shared" si="4"/>
        <v>0</v>
      </c>
      <c r="I36" s="69" t="s">
        <v>80</v>
      </c>
    </row>
    <row r="37" spans="1:9" ht="15.75" thickBot="1" x14ac:dyDescent="0.25">
      <c r="A37" s="506"/>
      <c r="B37" s="277">
        <v>8</v>
      </c>
      <c r="C37" s="147" t="s">
        <v>56</v>
      </c>
      <c r="D37" s="148">
        <v>0.35</v>
      </c>
      <c r="E37" s="294">
        <f t="shared" si="1"/>
        <v>0</v>
      </c>
      <c r="F37" s="294">
        <f t="shared" si="2"/>
        <v>0</v>
      </c>
      <c r="G37" s="294">
        <f t="shared" si="3"/>
        <v>0</v>
      </c>
      <c r="H37" s="294">
        <f t="shared" si="4"/>
        <v>0</v>
      </c>
      <c r="I37" s="72" t="s">
        <v>80</v>
      </c>
    </row>
    <row r="38" spans="1:9" ht="15.75" thickBot="1" x14ac:dyDescent="0.25">
      <c r="A38" s="86">
        <v>4</v>
      </c>
      <c r="B38" s="325">
        <v>9</v>
      </c>
      <c r="C38" s="302" t="s">
        <v>57</v>
      </c>
      <c r="D38" s="303">
        <v>0.01</v>
      </c>
      <c r="E38" s="187">
        <f t="shared" si="1"/>
        <v>0</v>
      </c>
      <c r="F38" s="187">
        <f t="shared" si="2"/>
        <v>0</v>
      </c>
      <c r="G38" s="187">
        <f t="shared" si="3"/>
        <v>0</v>
      </c>
      <c r="H38" s="187">
        <f t="shared" si="4"/>
        <v>0</v>
      </c>
      <c r="I38" s="304" t="s">
        <v>80</v>
      </c>
    </row>
    <row r="39" spans="1:9" ht="15.75" thickBot="1" x14ac:dyDescent="0.25">
      <c r="A39" s="507"/>
      <c r="B39" s="329"/>
      <c r="C39" s="285"/>
      <c r="D39" s="306">
        <f>SUM(D30:D38)</f>
        <v>0.98000000000000009</v>
      </c>
      <c r="E39" s="307"/>
      <c r="F39" s="307"/>
      <c r="G39" s="307"/>
      <c r="H39" s="321"/>
      <c r="I39" s="309"/>
    </row>
    <row r="40" spans="1:9" ht="15.75" thickBot="1" x14ac:dyDescent="0.25">
      <c r="A40" s="508"/>
      <c r="B40" s="325"/>
      <c r="C40" s="509" t="s">
        <v>58</v>
      </c>
      <c r="D40" s="444"/>
      <c r="E40" s="187">
        <f>SUM(E30:E38)</f>
        <v>0</v>
      </c>
      <c r="F40" s="187">
        <f>SUM(F30:F38)</f>
        <v>0</v>
      </c>
      <c r="G40" s="187">
        <f>SUM(G30:G38)</f>
        <v>0</v>
      </c>
      <c r="H40" s="187">
        <f>SUM(H30:H38)</f>
        <v>0</v>
      </c>
      <c r="I40" s="309"/>
    </row>
    <row r="41" spans="1:9" ht="15.75" thickBot="1" x14ac:dyDescent="0.25">
      <c r="B41" s="281"/>
      <c r="C41" s="281"/>
      <c r="D41" s="281"/>
      <c r="E41" s="282"/>
      <c r="F41" s="282"/>
      <c r="G41" s="282"/>
      <c r="H41" s="282"/>
      <c r="I41" s="282"/>
    </row>
    <row r="42" spans="1:9" ht="30" customHeight="1" thickBot="1" x14ac:dyDescent="0.25">
      <c r="A42" s="175" t="s">
        <v>46</v>
      </c>
      <c r="B42" s="489" t="s">
        <v>59</v>
      </c>
      <c r="C42" s="490"/>
      <c r="D42" s="490"/>
      <c r="E42" s="490"/>
      <c r="F42" s="490"/>
      <c r="G42" s="491"/>
      <c r="H42" s="176" t="s">
        <v>36</v>
      </c>
      <c r="I42" s="51" t="s">
        <v>78</v>
      </c>
    </row>
    <row r="43" spans="1:9" ht="27.75" customHeight="1" x14ac:dyDescent="0.2">
      <c r="A43" s="43">
        <v>2</v>
      </c>
      <c r="B43" s="511" t="s">
        <v>93</v>
      </c>
      <c r="C43" s="512"/>
      <c r="D43" s="512"/>
      <c r="E43" s="512"/>
      <c r="F43" s="512"/>
      <c r="G43" s="512"/>
      <c r="H43" s="174">
        <v>0</v>
      </c>
      <c r="I43" s="70" t="s">
        <v>80</v>
      </c>
    </row>
    <row r="44" spans="1:9" ht="27.75" customHeight="1" x14ac:dyDescent="0.2">
      <c r="A44" s="34">
        <v>2</v>
      </c>
      <c r="B44" s="511" t="s">
        <v>94</v>
      </c>
      <c r="C44" s="512"/>
      <c r="D44" s="512"/>
      <c r="E44" s="512">
        <v>0</v>
      </c>
      <c r="F44" s="512">
        <v>0</v>
      </c>
      <c r="G44" s="512">
        <v>0</v>
      </c>
      <c r="H44" s="173">
        <v>0</v>
      </c>
      <c r="I44" s="71" t="s">
        <v>80</v>
      </c>
    </row>
    <row r="45" spans="1:9" ht="27.75" customHeight="1" x14ac:dyDescent="0.2">
      <c r="A45" s="34">
        <v>2</v>
      </c>
      <c r="B45" s="511" t="s">
        <v>95</v>
      </c>
      <c r="C45" s="512"/>
      <c r="D45" s="512"/>
      <c r="E45" s="512">
        <v>0</v>
      </c>
      <c r="F45" s="512">
        <v>0</v>
      </c>
      <c r="G45" s="512">
        <v>0</v>
      </c>
      <c r="H45" s="173">
        <v>0</v>
      </c>
      <c r="I45" s="71" t="s">
        <v>80</v>
      </c>
    </row>
    <row r="46" spans="1:9" ht="27.75" customHeight="1" x14ac:dyDescent="0.2">
      <c r="A46" s="34">
        <v>3</v>
      </c>
      <c r="B46" s="511" t="s">
        <v>96</v>
      </c>
      <c r="C46" s="512"/>
      <c r="D46" s="512"/>
      <c r="E46" s="512">
        <v>0</v>
      </c>
      <c r="F46" s="512">
        <v>0</v>
      </c>
      <c r="G46" s="512">
        <v>0</v>
      </c>
      <c r="H46" s="173">
        <v>0</v>
      </c>
      <c r="I46" s="71" t="s">
        <v>80</v>
      </c>
    </row>
    <row r="47" spans="1:9" ht="27.75" customHeight="1" x14ac:dyDescent="0.2">
      <c r="A47" s="34">
        <v>3</v>
      </c>
      <c r="B47" s="511" t="s">
        <v>97</v>
      </c>
      <c r="C47" s="512"/>
      <c r="D47" s="512"/>
      <c r="E47" s="512">
        <v>0</v>
      </c>
      <c r="F47" s="512">
        <v>0</v>
      </c>
      <c r="G47" s="512">
        <v>0</v>
      </c>
      <c r="H47" s="173">
        <v>0</v>
      </c>
      <c r="I47" s="71" t="s">
        <v>80</v>
      </c>
    </row>
    <row r="48" spans="1:9" ht="27.75" customHeight="1" x14ac:dyDescent="0.2">
      <c r="A48" s="34">
        <v>3</v>
      </c>
      <c r="B48" s="511" t="s">
        <v>98</v>
      </c>
      <c r="C48" s="512"/>
      <c r="D48" s="512"/>
      <c r="E48" s="512">
        <v>0</v>
      </c>
      <c r="F48" s="512">
        <v>0</v>
      </c>
      <c r="G48" s="512">
        <v>0</v>
      </c>
      <c r="H48" s="173">
        <v>0</v>
      </c>
      <c r="I48" s="71" t="s">
        <v>80</v>
      </c>
    </row>
    <row r="49" spans="1:9" ht="27.75" customHeight="1" x14ac:dyDescent="0.2">
      <c r="A49" s="34">
        <v>5</v>
      </c>
      <c r="B49" s="511" t="s">
        <v>99</v>
      </c>
      <c r="C49" s="512">
        <v>1</v>
      </c>
      <c r="D49" s="512"/>
      <c r="E49" s="512">
        <v>0</v>
      </c>
      <c r="F49" s="512">
        <v>0</v>
      </c>
      <c r="G49" s="512">
        <v>0</v>
      </c>
      <c r="H49" s="173">
        <v>0</v>
      </c>
      <c r="I49" s="71" t="s">
        <v>80</v>
      </c>
    </row>
    <row r="50" spans="1:9" ht="27.75" customHeight="1" x14ac:dyDescent="0.2">
      <c r="A50" s="34">
        <v>5</v>
      </c>
      <c r="B50" s="511" t="s">
        <v>100</v>
      </c>
      <c r="C50" s="512">
        <v>1</v>
      </c>
      <c r="D50" s="512"/>
      <c r="E50" s="512">
        <v>0</v>
      </c>
      <c r="F50" s="512">
        <v>0</v>
      </c>
      <c r="G50" s="512">
        <v>0</v>
      </c>
      <c r="H50" s="173">
        <v>0</v>
      </c>
      <c r="I50" s="71" t="s">
        <v>80</v>
      </c>
    </row>
    <row r="51" spans="1:9" ht="27.75" customHeight="1" x14ac:dyDescent="0.2">
      <c r="A51" s="34">
        <v>5</v>
      </c>
      <c r="B51" s="511" t="s">
        <v>101</v>
      </c>
      <c r="C51" s="512"/>
      <c r="D51" s="512"/>
      <c r="E51" s="512">
        <v>0</v>
      </c>
      <c r="F51" s="512">
        <v>0</v>
      </c>
      <c r="G51" s="512">
        <v>0</v>
      </c>
      <c r="H51" s="173">
        <v>0</v>
      </c>
      <c r="I51" s="71" t="s">
        <v>80</v>
      </c>
    </row>
    <row r="52" spans="1:9" ht="27.75" customHeight="1" x14ac:dyDescent="0.2">
      <c r="A52" s="34">
        <v>7</v>
      </c>
      <c r="B52" s="511" t="s">
        <v>102</v>
      </c>
      <c r="C52" s="512"/>
      <c r="D52" s="512"/>
      <c r="E52" s="512">
        <v>0</v>
      </c>
      <c r="F52" s="512">
        <v>0</v>
      </c>
      <c r="G52" s="512">
        <v>0</v>
      </c>
      <c r="H52" s="173">
        <v>0</v>
      </c>
      <c r="I52" s="71" t="s">
        <v>80</v>
      </c>
    </row>
    <row r="53" spans="1:9" ht="27.75" customHeight="1" x14ac:dyDescent="0.2">
      <c r="A53" s="34">
        <v>7</v>
      </c>
      <c r="B53" s="511" t="s">
        <v>72</v>
      </c>
      <c r="C53" s="512"/>
      <c r="D53" s="512"/>
      <c r="E53" s="512">
        <v>0</v>
      </c>
      <c r="F53" s="512">
        <v>0</v>
      </c>
      <c r="G53" s="512">
        <v>0</v>
      </c>
      <c r="H53" s="173">
        <v>0</v>
      </c>
      <c r="I53" s="71" t="s">
        <v>80</v>
      </c>
    </row>
    <row r="54" spans="1:9" ht="27.75" customHeight="1" x14ac:dyDescent="0.2">
      <c r="A54" s="34">
        <v>7</v>
      </c>
      <c r="B54" s="511" t="s">
        <v>103</v>
      </c>
      <c r="C54" s="512"/>
      <c r="D54" s="512"/>
      <c r="E54" s="512">
        <v>0</v>
      </c>
      <c r="F54" s="512">
        <v>0</v>
      </c>
      <c r="G54" s="512">
        <v>0</v>
      </c>
      <c r="H54" s="173">
        <v>0</v>
      </c>
      <c r="I54" s="71" t="s">
        <v>80</v>
      </c>
    </row>
    <row r="55" spans="1:9" ht="27.75" customHeight="1" x14ac:dyDescent="0.2">
      <c r="A55" s="34">
        <v>8</v>
      </c>
      <c r="B55" s="511" t="s">
        <v>107</v>
      </c>
      <c r="C55" s="512"/>
      <c r="D55" s="512"/>
      <c r="E55" s="512">
        <v>0</v>
      </c>
      <c r="F55" s="512">
        <v>0</v>
      </c>
      <c r="G55" s="512">
        <v>0</v>
      </c>
      <c r="H55" s="173">
        <v>0</v>
      </c>
      <c r="I55" s="71" t="s">
        <v>80</v>
      </c>
    </row>
    <row r="56" spans="1:9" ht="27.75" customHeight="1" x14ac:dyDescent="0.2">
      <c r="A56" s="34">
        <v>8</v>
      </c>
      <c r="B56" s="511" t="s">
        <v>108</v>
      </c>
      <c r="C56" s="512"/>
      <c r="D56" s="512"/>
      <c r="E56" s="512">
        <v>0</v>
      </c>
      <c r="F56" s="512">
        <v>0</v>
      </c>
      <c r="G56" s="512">
        <v>0</v>
      </c>
      <c r="H56" s="173">
        <v>0</v>
      </c>
      <c r="I56" s="71" t="s">
        <v>80</v>
      </c>
    </row>
    <row r="57" spans="1:9" ht="27.75" customHeight="1" thickBot="1" x14ac:dyDescent="0.25">
      <c r="A57" s="44">
        <v>8</v>
      </c>
      <c r="B57" s="511" t="s">
        <v>109</v>
      </c>
      <c r="C57" s="512"/>
      <c r="D57" s="512"/>
      <c r="E57" s="512">
        <v>0</v>
      </c>
      <c r="F57" s="512">
        <v>0</v>
      </c>
      <c r="G57" s="512">
        <v>0</v>
      </c>
      <c r="H57" s="173">
        <v>0</v>
      </c>
      <c r="I57" s="72" t="s">
        <v>80</v>
      </c>
    </row>
    <row r="58" spans="1:9" ht="15.75" thickBot="1" x14ac:dyDescent="0.25">
      <c r="A58" s="65"/>
      <c r="B58" s="519" t="s">
        <v>104</v>
      </c>
      <c r="C58" s="520"/>
      <c r="D58" s="520"/>
      <c r="E58" s="520"/>
      <c r="F58" s="520"/>
      <c r="G58" s="521"/>
      <c r="H58" s="177">
        <f>SUM(H43:H57)</f>
        <v>0</v>
      </c>
    </row>
    <row r="59" spans="1:9" ht="15.75" thickBot="1" x14ac:dyDescent="0.25">
      <c r="A59" s="281"/>
      <c r="B59" s="281"/>
      <c r="C59" s="281"/>
      <c r="D59" s="282"/>
      <c r="E59" s="282"/>
      <c r="F59" s="282"/>
      <c r="G59" s="282"/>
      <c r="H59" s="282"/>
    </row>
    <row r="60" spans="1:9" ht="15.75" thickBot="1" x14ac:dyDescent="0.25">
      <c r="A60" s="35"/>
      <c r="B60" s="442" t="s">
        <v>105</v>
      </c>
      <c r="C60" s="443"/>
      <c r="D60" s="443"/>
      <c r="E60" s="443"/>
      <c r="F60" s="443"/>
      <c r="G60" s="533"/>
      <c r="H60" s="310">
        <f>E40+F40+G40+H40+H58</f>
        <v>0</v>
      </c>
    </row>
    <row r="61" spans="1:9" ht="15" thickBot="1" x14ac:dyDescent="0.25"/>
    <row r="62" spans="1:9" ht="14.25" customHeight="1" thickBot="1" x14ac:dyDescent="0.25">
      <c r="A62" s="489" t="s">
        <v>251</v>
      </c>
      <c r="B62" s="490"/>
      <c r="C62" s="490"/>
      <c r="D62" s="490"/>
      <c r="E62" s="491"/>
      <c r="F62" s="50" t="s">
        <v>252</v>
      </c>
      <c r="G62" s="411"/>
    </row>
    <row r="63" spans="1:9" x14ac:dyDescent="0.2">
      <c r="A63" s="492" t="s">
        <v>258</v>
      </c>
      <c r="B63" s="493"/>
      <c r="C63" s="493"/>
      <c r="D63" s="493"/>
      <c r="E63" s="493"/>
      <c r="F63" s="425"/>
      <c r="G63" s="411"/>
    </row>
    <row r="64" spans="1:9" x14ac:dyDescent="0.2">
      <c r="A64" s="494" t="s">
        <v>254</v>
      </c>
      <c r="B64" s="445"/>
      <c r="C64" s="445"/>
      <c r="D64" s="445"/>
      <c r="E64" s="445"/>
      <c r="F64" s="426"/>
      <c r="G64" s="411"/>
    </row>
    <row r="65" spans="1:9" ht="15" thickBot="1" x14ac:dyDescent="0.25">
      <c r="A65" s="495" t="s">
        <v>255</v>
      </c>
      <c r="B65" s="496"/>
      <c r="C65" s="496"/>
      <c r="D65" s="496"/>
      <c r="E65" s="496"/>
      <c r="F65" s="427"/>
      <c r="G65" s="411"/>
    </row>
    <row r="68" spans="1:9" s="5" customFormat="1" x14ac:dyDescent="0.2">
      <c r="C68" s="312"/>
      <c r="E68" s="311"/>
      <c r="F68" s="311"/>
      <c r="G68" s="312"/>
      <c r="H68" s="312"/>
      <c r="I68" s="312"/>
    </row>
    <row r="69" spans="1:9" s="5" customFormat="1" ht="42.75" x14ac:dyDescent="0.2">
      <c r="A69" s="248" t="s">
        <v>23</v>
      </c>
      <c r="B69" s="249" t="s">
        <v>24</v>
      </c>
      <c r="D69" s="250"/>
      <c r="H69" s="249" t="s">
        <v>25</v>
      </c>
    </row>
  </sheetData>
  <mergeCells count="46">
    <mergeCell ref="A62:E62"/>
    <mergeCell ref="A63:E63"/>
    <mergeCell ref="A64:E64"/>
    <mergeCell ref="A65:E65"/>
    <mergeCell ref="B60:G60"/>
    <mergeCell ref="B58:G58"/>
    <mergeCell ref="A3:H3"/>
    <mergeCell ref="A1:H1"/>
    <mergeCell ref="B19:C19"/>
    <mergeCell ref="B20:C20"/>
    <mergeCell ref="B21:C21"/>
    <mergeCell ref="B18:C18"/>
    <mergeCell ref="A5:E5"/>
    <mergeCell ref="A6:B6"/>
    <mergeCell ref="A7:E7"/>
    <mergeCell ref="A13:D13"/>
    <mergeCell ref="B14:C14"/>
    <mergeCell ref="B15:C15"/>
    <mergeCell ref="B17:C17"/>
    <mergeCell ref="B48:G48"/>
    <mergeCell ref="B49:G49"/>
    <mergeCell ref="A12:H12"/>
    <mergeCell ref="B22:C22"/>
    <mergeCell ref="B23:C23"/>
    <mergeCell ref="B24:C24"/>
    <mergeCell ref="B25:C25"/>
    <mergeCell ref="B26:C26"/>
    <mergeCell ref="B42:G42"/>
    <mergeCell ref="B55:G55"/>
    <mergeCell ref="B56:G56"/>
    <mergeCell ref="B57:G57"/>
    <mergeCell ref="B53:G53"/>
    <mergeCell ref="B54:G54"/>
    <mergeCell ref="B50:G50"/>
    <mergeCell ref="B51:G51"/>
    <mergeCell ref="B52:G52"/>
    <mergeCell ref="B43:G43"/>
    <mergeCell ref="B44:G44"/>
    <mergeCell ref="B45:G45"/>
    <mergeCell ref="B46:G46"/>
    <mergeCell ref="B47:G47"/>
    <mergeCell ref="A30:A33"/>
    <mergeCell ref="A34:A35"/>
    <mergeCell ref="A36:A37"/>
    <mergeCell ref="A39:A40"/>
    <mergeCell ref="C40:D40"/>
  </mergeCells>
  <pageMargins left="0.7" right="0.7" top="0.78740157499999996" bottom="0.78740157499999996" header="0.3" footer="0.3"/>
  <pageSetup paperSize="9" scale="43" orientation="portrait" verticalDpi="0" r:id="rId1"/>
  <headerFooter>
    <oddHeader>&amp;L„Grundschule mit Hort 
Seeland OT Nachterstedt“&amp;CGeneralplanung des Vorhabens&amp;R&amp;A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F2840-4A0F-4224-8D76-DBE6E8AA4024}">
  <dimension ref="A1:I68"/>
  <sheetViews>
    <sheetView topLeftCell="A47" zoomScaleNormal="100" workbookViewId="0">
      <selection activeCell="A61" sqref="A61:XFD65"/>
    </sheetView>
  </sheetViews>
  <sheetFormatPr baseColWidth="10" defaultRowHeight="14.25" x14ac:dyDescent="0.2"/>
  <cols>
    <col min="1" max="1" width="9.125" style="236" customWidth="1"/>
    <col min="2" max="2" width="17.375" style="236" customWidth="1"/>
    <col min="3" max="3" width="27.375" style="236" customWidth="1"/>
    <col min="4" max="4" width="16" style="236" customWidth="1"/>
    <col min="5" max="5" width="15.625" style="236" customWidth="1"/>
    <col min="6" max="8" width="18.5" style="236" customWidth="1"/>
    <col min="9" max="9" width="21.5" style="236" customWidth="1"/>
    <col min="10" max="16384" width="11" style="236"/>
  </cols>
  <sheetData>
    <row r="1" spans="1:7" ht="52.5" customHeight="1" thickBot="1" x14ac:dyDescent="0.25">
      <c r="A1" s="497" t="s">
        <v>11</v>
      </c>
      <c r="B1" s="498"/>
      <c r="C1" s="498"/>
      <c r="D1" s="498"/>
      <c r="E1" s="498"/>
      <c r="F1" s="498"/>
      <c r="G1" s="499"/>
    </row>
    <row r="3" spans="1:7" ht="27" customHeight="1" x14ac:dyDescent="0.2">
      <c r="A3" s="522" t="s">
        <v>82</v>
      </c>
      <c r="B3" s="523"/>
      <c r="C3" s="523"/>
      <c r="D3" s="523"/>
      <c r="E3" s="523"/>
      <c r="F3" s="523"/>
      <c r="G3" s="523"/>
    </row>
    <row r="4" spans="1:7" ht="15" thickBot="1" x14ac:dyDescent="0.25">
      <c r="A4" s="261"/>
      <c r="B4" s="261"/>
      <c r="C4" s="261"/>
      <c r="D4" s="261"/>
      <c r="E4" s="261"/>
    </row>
    <row r="5" spans="1:7" ht="15" x14ac:dyDescent="0.2">
      <c r="A5" s="525" t="s">
        <v>28</v>
      </c>
      <c r="B5" s="526"/>
      <c r="C5" s="526"/>
      <c r="D5" s="526"/>
      <c r="E5" s="527"/>
    </row>
    <row r="6" spans="1:7" ht="28.5" x14ac:dyDescent="0.2">
      <c r="A6" s="528"/>
      <c r="B6" s="529"/>
      <c r="C6" s="215" t="s">
        <v>29</v>
      </c>
      <c r="D6" s="12" t="s">
        <v>30</v>
      </c>
      <c r="E6" s="38" t="s">
        <v>91</v>
      </c>
    </row>
    <row r="7" spans="1:7" x14ac:dyDescent="0.2">
      <c r="A7" s="528"/>
      <c r="B7" s="529"/>
      <c r="C7" s="529"/>
      <c r="D7" s="529"/>
      <c r="E7" s="530"/>
    </row>
    <row r="8" spans="1:7" x14ac:dyDescent="0.2">
      <c r="A8" s="16" t="s">
        <v>113</v>
      </c>
      <c r="B8" s="262" t="s">
        <v>110</v>
      </c>
      <c r="C8" s="215">
        <f>D8*1.19</f>
        <v>903605.08</v>
      </c>
      <c r="D8" s="263">
        <v>759332</v>
      </c>
      <c r="E8" s="264"/>
    </row>
    <row r="9" spans="1:7" ht="38.25" x14ac:dyDescent="0.2">
      <c r="A9" s="16" t="s">
        <v>114</v>
      </c>
      <c r="B9" s="262" t="s">
        <v>111</v>
      </c>
      <c r="C9" s="215">
        <f t="shared" ref="C9:C10" si="0">D9*1.19</f>
        <v>167537.72</v>
      </c>
      <c r="D9" s="263">
        <v>140788</v>
      </c>
      <c r="E9" s="264"/>
    </row>
    <row r="10" spans="1:7" x14ac:dyDescent="0.2">
      <c r="A10" s="16" t="s">
        <v>115</v>
      </c>
      <c r="B10" s="262" t="s">
        <v>112</v>
      </c>
      <c r="C10" s="215">
        <f t="shared" si="0"/>
        <v>96128.200000000012</v>
      </c>
      <c r="D10" s="263">
        <v>80780.000000000015</v>
      </c>
      <c r="E10" s="264"/>
    </row>
    <row r="11" spans="1:7" ht="15" thickBot="1" x14ac:dyDescent="0.25">
      <c r="A11" s="534"/>
      <c r="B11" s="535"/>
      <c r="C11" s="535"/>
      <c r="D11" s="535"/>
      <c r="E11" s="536"/>
    </row>
    <row r="12" spans="1:7" ht="30" x14ac:dyDescent="0.2">
      <c r="A12" s="531" t="s">
        <v>35</v>
      </c>
      <c r="B12" s="532"/>
      <c r="C12" s="532"/>
      <c r="D12" s="532"/>
      <c r="E12" s="191" t="s">
        <v>229</v>
      </c>
      <c r="F12" s="191" t="s">
        <v>230</v>
      </c>
      <c r="G12" s="191" t="s">
        <v>231</v>
      </c>
    </row>
    <row r="13" spans="1:7" ht="15" x14ac:dyDescent="0.2">
      <c r="A13" s="265"/>
      <c r="B13" s="518" t="s">
        <v>37</v>
      </c>
      <c r="C13" s="518"/>
      <c r="D13" s="266"/>
      <c r="E13" s="267">
        <f>D8</f>
        <v>759332</v>
      </c>
      <c r="F13" s="267">
        <f>D9</f>
        <v>140788</v>
      </c>
      <c r="G13" s="267">
        <f>D10</f>
        <v>80780.000000000015</v>
      </c>
    </row>
    <row r="14" spans="1:7" ht="15" x14ac:dyDescent="0.2">
      <c r="A14" s="265"/>
      <c r="B14" s="518" t="s">
        <v>38</v>
      </c>
      <c r="C14" s="518"/>
      <c r="D14" s="266"/>
      <c r="E14" s="268" t="s">
        <v>92</v>
      </c>
      <c r="F14" s="268" t="s">
        <v>92</v>
      </c>
      <c r="G14" s="268" t="s">
        <v>66</v>
      </c>
    </row>
    <row r="15" spans="1:7" ht="15" x14ac:dyDescent="0.2">
      <c r="A15" s="265"/>
      <c r="B15" s="269"/>
      <c r="C15" s="270"/>
      <c r="D15" s="266"/>
      <c r="E15" s="271"/>
      <c r="F15" s="271"/>
      <c r="G15" s="271"/>
    </row>
    <row r="16" spans="1:7" ht="15" x14ac:dyDescent="0.2">
      <c r="A16" s="265"/>
      <c r="B16" s="484" t="s">
        <v>39</v>
      </c>
      <c r="C16" s="486"/>
      <c r="D16" s="266"/>
      <c r="E16" s="271"/>
      <c r="F16" s="271"/>
      <c r="G16" s="271"/>
    </row>
    <row r="17" spans="1:8" ht="15" x14ac:dyDescent="0.2">
      <c r="A17" s="265"/>
      <c r="B17" s="524" t="s">
        <v>40</v>
      </c>
      <c r="C17" s="524"/>
      <c r="D17" s="272"/>
      <c r="E17" s="273"/>
      <c r="F17" s="273"/>
      <c r="G17" s="273"/>
    </row>
    <row r="18" spans="1:8" ht="15" x14ac:dyDescent="0.2">
      <c r="A18" s="265"/>
      <c r="B18" s="515" t="s">
        <v>41</v>
      </c>
      <c r="C18" s="515"/>
      <c r="D18" s="266"/>
      <c r="E18" s="274"/>
      <c r="F18" s="274"/>
      <c r="G18" s="274"/>
    </row>
    <row r="19" spans="1:8" ht="15" x14ac:dyDescent="0.2">
      <c r="A19" s="265"/>
      <c r="B19" s="515" t="s">
        <v>42</v>
      </c>
      <c r="C19" s="515"/>
      <c r="D19" s="266"/>
      <c r="E19" s="274"/>
      <c r="F19" s="274"/>
      <c r="G19" s="274"/>
    </row>
    <row r="20" spans="1:8" ht="15" x14ac:dyDescent="0.2">
      <c r="A20" s="265"/>
      <c r="B20" s="515" t="s">
        <v>43</v>
      </c>
      <c r="C20" s="515"/>
      <c r="D20" s="266"/>
      <c r="E20" s="274"/>
      <c r="F20" s="274"/>
      <c r="G20" s="274"/>
    </row>
    <row r="21" spans="1:8" ht="15" x14ac:dyDescent="0.2">
      <c r="A21" s="265"/>
      <c r="B21" s="515" t="s">
        <v>41</v>
      </c>
      <c r="C21" s="515"/>
      <c r="D21" s="266"/>
      <c r="E21" s="274"/>
      <c r="F21" s="274"/>
      <c r="G21" s="274"/>
    </row>
    <row r="22" spans="1:8" ht="15" x14ac:dyDescent="0.2">
      <c r="A22" s="265"/>
      <c r="B22" s="515" t="s">
        <v>42</v>
      </c>
      <c r="C22" s="515"/>
      <c r="D22" s="266"/>
      <c r="E22" s="274"/>
      <c r="F22" s="274"/>
      <c r="G22" s="274"/>
    </row>
    <row r="23" spans="1:8" ht="15" x14ac:dyDescent="0.2">
      <c r="A23" s="265"/>
      <c r="B23" s="516"/>
      <c r="C23" s="517"/>
      <c r="D23" s="266"/>
      <c r="E23" s="275"/>
      <c r="F23" s="275"/>
      <c r="G23" s="275"/>
    </row>
    <row r="24" spans="1:8" ht="15" x14ac:dyDescent="0.2">
      <c r="A24" s="265"/>
      <c r="B24" s="518" t="s">
        <v>44</v>
      </c>
      <c r="C24" s="518"/>
      <c r="D24" s="266"/>
      <c r="E24" s="276"/>
      <c r="F24" s="276"/>
      <c r="G24" s="276"/>
    </row>
    <row r="25" spans="1:8" ht="15.75" thickBot="1" x14ac:dyDescent="0.25">
      <c r="A25" s="277"/>
      <c r="B25" s="510" t="s">
        <v>45</v>
      </c>
      <c r="C25" s="510"/>
      <c r="D25" s="278"/>
      <c r="E25" s="279"/>
      <c r="F25" s="279"/>
      <c r="G25" s="279"/>
    </row>
    <row r="26" spans="1:8" ht="15.75" thickBot="1" x14ac:dyDescent="0.25">
      <c r="B26" s="280"/>
      <c r="C26" s="281"/>
      <c r="D26" s="281"/>
      <c r="E26" s="282"/>
      <c r="F26" s="283"/>
      <c r="G26" s="283"/>
      <c r="H26" s="283"/>
    </row>
    <row r="27" spans="1:8" ht="45.75" thickBot="1" x14ac:dyDescent="0.25">
      <c r="A27" s="168" t="s">
        <v>224</v>
      </c>
      <c r="B27" s="328" t="s">
        <v>46</v>
      </c>
      <c r="C27" s="49" t="s">
        <v>47</v>
      </c>
      <c r="D27" s="50" t="s">
        <v>48</v>
      </c>
      <c r="E27" s="50" t="s">
        <v>36</v>
      </c>
      <c r="F27" s="50" t="s">
        <v>36</v>
      </c>
      <c r="G27" s="50" t="s">
        <v>36</v>
      </c>
      <c r="H27" s="51" t="s">
        <v>78</v>
      </c>
    </row>
    <row r="28" spans="1:8" ht="15.75" thickBot="1" x14ac:dyDescent="0.25">
      <c r="A28" s="284"/>
      <c r="B28" s="329"/>
      <c r="C28" s="285"/>
      <c r="D28" s="286"/>
      <c r="E28" s="287"/>
      <c r="F28" s="287"/>
      <c r="G28" s="287"/>
      <c r="H28" s="288"/>
    </row>
    <row r="29" spans="1:8" ht="15" x14ac:dyDescent="0.2">
      <c r="A29" s="504">
        <v>1</v>
      </c>
      <c r="B29" s="324">
        <v>1</v>
      </c>
      <c r="C29" s="289" t="s">
        <v>49</v>
      </c>
      <c r="D29" s="143">
        <v>0</v>
      </c>
      <c r="E29" s="290">
        <f>D29*($E$25)</f>
        <v>0</v>
      </c>
      <c r="F29" s="290">
        <f>D29*($F$25)</f>
        <v>0</v>
      </c>
      <c r="G29" s="290">
        <f>D29*($G$25)</f>
        <v>0</v>
      </c>
      <c r="H29" s="69"/>
    </row>
    <row r="30" spans="1:8" ht="15" x14ac:dyDescent="0.2">
      <c r="A30" s="505"/>
      <c r="B30" s="265">
        <v>2</v>
      </c>
      <c r="C30" s="291" t="s">
        <v>50</v>
      </c>
      <c r="D30" s="146">
        <v>0.09</v>
      </c>
      <c r="E30" s="292">
        <f t="shared" ref="E30:E37" si="1">D30*($E$25)</f>
        <v>0</v>
      </c>
      <c r="F30" s="292">
        <f t="shared" ref="F30:F37" si="2">D30*($F$25)</f>
        <v>0</v>
      </c>
      <c r="G30" s="292">
        <f t="shared" ref="G30:G37" si="3">D30*($G$25)</f>
        <v>0</v>
      </c>
      <c r="H30" s="71" t="s">
        <v>79</v>
      </c>
    </row>
    <row r="31" spans="1:8" ht="15" x14ac:dyDescent="0.2">
      <c r="A31" s="505"/>
      <c r="B31" s="265">
        <v>3</v>
      </c>
      <c r="C31" s="291" t="s">
        <v>51</v>
      </c>
      <c r="D31" s="146">
        <v>0.17</v>
      </c>
      <c r="E31" s="292">
        <f t="shared" si="1"/>
        <v>0</v>
      </c>
      <c r="F31" s="292">
        <f t="shared" si="2"/>
        <v>0</v>
      </c>
      <c r="G31" s="292">
        <f t="shared" si="3"/>
        <v>0</v>
      </c>
      <c r="H31" s="71" t="s">
        <v>79</v>
      </c>
    </row>
    <row r="32" spans="1:8" ht="15.75" thickBot="1" x14ac:dyDescent="0.25">
      <c r="A32" s="506"/>
      <c r="B32" s="277">
        <v>4</v>
      </c>
      <c r="C32" s="293" t="s">
        <v>52</v>
      </c>
      <c r="D32" s="148">
        <v>0.02</v>
      </c>
      <c r="E32" s="294">
        <f>D32*($E$25)</f>
        <v>0</v>
      </c>
      <c r="F32" s="294">
        <f>D32*($F$25)</f>
        <v>0</v>
      </c>
      <c r="G32" s="294">
        <f t="shared" si="3"/>
        <v>0</v>
      </c>
      <c r="H32" s="72" t="s">
        <v>79</v>
      </c>
    </row>
    <row r="33" spans="1:8" ht="15" x14ac:dyDescent="0.2">
      <c r="A33" s="504">
        <v>2</v>
      </c>
      <c r="B33" s="330">
        <v>5</v>
      </c>
      <c r="C33" s="295" t="s">
        <v>53</v>
      </c>
      <c r="D33" s="150">
        <v>0.22</v>
      </c>
      <c r="E33" s="296">
        <f t="shared" si="1"/>
        <v>0</v>
      </c>
      <c r="F33" s="296">
        <f t="shared" si="2"/>
        <v>0</v>
      </c>
      <c r="G33" s="296">
        <f t="shared" si="3"/>
        <v>0</v>
      </c>
      <c r="H33" s="71" t="s">
        <v>80</v>
      </c>
    </row>
    <row r="34" spans="1:8" ht="15.75" thickBot="1" x14ac:dyDescent="0.25">
      <c r="A34" s="505"/>
      <c r="B34" s="331">
        <v>6</v>
      </c>
      <c r="C34" s="297" t="s">
        <v>54</v>
      </c>
      <c r="D34" s="298">
        <v>7.0000000000000007E-2</v>
      </c>
      <c r="E34" s="299">
        <f t="shared" si="1"/>
        <v>0</v>
      </c>
      <c r="F34" s="299">
        <f t="shared" si="2"/>
        <v>0</v>
      </c>
      <c r="G34" s="299">
        <f t="shared" si="3"/>
        <v>0</v>
      </c>
      <c r="H34" s="213" t="s">
        <v>80</v>
      </c>
    </row>
    <row r="35" spans="1:8" ht="15" x14ac:dyDescent="0.2">
      <c r="A35" s="504">
        <v>3</v>
      </c>
      <c r="B35" s="324">
        <v>7</v>
      </c>
      <c r="C35" s="142" t="s">
        <v>55</v>
      </c>
      <c r="D35" s="143">
        <v>0.05</v>
      </c>
      <c r="E35" s="290">
        <f t="shared" si="1"/>
        <v>0</v>
      </c>
      <c r="F35" s="290">
        <f t="shared" si="2"/>
        <v>0</v>
      </c>
      <c r="G35" s="290">
        <f t="shared" si="3"/>
        <v>0</v>
      </c>
      <c r="H35" s="69" t="s">
        <v>80</v>
      </c>
    </row>
    <row r="36" spans="1:8" ht="15.75" thickBot="1" x14ac:dyDescent="0.25">
      <c r="A36" s="506"/>
      <c r="B36" s="277">
        <v>8</v>
      </c>
      <c r="C36" s="147" t="s">
        <v>56</v>
      </c>
      <c r="D36" s="148">
        <v>0.35</v>
      </c>
      <c r="E36" s="294">
        <f t="shared" si="1"/>
        <v>0</v>
      </c>
      <c r="F36" s="294">
        <f t="shared" si="2"/>
        <v>0</v>
      </c>
      <c r="G36" s="294">
        <f t="shared" si="3"/>
        <v>0</v>
      </c>
      <c r="H36" s="72" t="s">
        <v>80</v>
      </c>
    </row>
    <row r="37" spans="1:8" ht="15.75" thickBot="1" x14ac:dyDescent="0.25">
      <c r="A37" s="86">
        <v>4</v>
      </c>
      <c r="B37" s="325">
        <v>9</v>
      </c>
      <c r="C37" s="302" t="s">
        <v>57</v>
      </c>
      <c r="D37" s="303">
        <v>0.01</v>
      </c>
      <c r="E37" s="187">
        <f t="shared" si="1"/>
        <v>0</v>
      </c>
      <c r="F37" s="187">
        <f t="shared" si="2"/>
        <v>0</v>
      </c>
      <c r="G37" s="187">
        <f t="shared" si="3"/>
        <v>0</v>
      </c>
      <c r="H37" s="304" t="s">
        <v>80</v>
      </c>
    </row>
    <row r="38" spans="1:8" ht="15.75" thickBot="1" x14ac:dyDescent="0.25">
      <c r="A38" s="507"/>
      <c r="B38" s="329"/>
      <c r="C38" s="285"/>
      <c r="D38" s="315"/>
      <c r="E38" s="307"/>
      <c r="F38" s="307"/>
      <c r="G38" s="307"/>
      <c r="H38" s="308"/>
    </row>
    <row r="39" spans="1:8" ht="15.75" thickBot="1" x14ac:dyDescent="0.25">
      <c r="A39" s="508"/>
      <c r="B39" s="325"/>
      <c r="C39" s="509" t="s">
        <v>58</v>
      </c>
      <c r="D39" s="444"/>
      <c r="E39" s="187">
        <f>SUM(E29:E37)</f>
        <v>0</v>
      </c>
      <c r="F39" s="187">
        <f>SUM(F29:F37)</f>
        <v>0</v>
      </c>
      <c r="G39" s="187">
        <f>SUM(G29:G37)</f>
        <v>0</v>
      </c>
      <c r="H39" s="309"/>
    </row>
    <row r="40" spans="1:8" ht="15.75" thickBot="1" x14ac:dyDescent="0.25">
      <c r="B40" s="281"/>
      <c r="C40" s="281"/>
      <c r="D40" s="281"/>
      <c r="E40" s="282"/>
      <c r="F40" s="282"/>
      <c r="G40" s="282"/>
      <c r="H40" s="282"/>
    </row>
    <row r="41" spans="1:8" ht="30" customHeight="1" thickBot="1" x14ac:dyDescent="0.25">
      <c r="A41" s="175" t="s">
        <v>46</v>
      </c>
      <c r="B41" s="489" t="s">
        <v>59</v>
      </c>
      <c r="C41" s="490"/>
      <c r="D41" s="490"/>
      <c r="E41" s="490"/>
      <c r="F41" s="490"/>
      <c r="G41" s="179" t="s">
        <v>36</v>
      </c>
      <c r="H41" s="166" t="s">
        <v>78</v>
      </c>
    </row>
    <row r="42" spans="1:8" ht="38.25" customHeight="1" x14ac:dyDescent="0.2">
      <c r="A42" s="43">
        <v>2</v>
      </c>
      <c r="B42" s="511" t="s">
        <v>93</v>
      </c>
      <c r="C42" s="512"/>
      <c r="D42" s="512"/>
      <c r="E42" s="512"/>
      <c r="F42" s="512"/>
      <c r="G42" s="180">
        <v>0</v>
      </c>
      <c r="H42" s="178" t="s">
        <v>80</v>
      </c>
    </row>
    <row r="43" spans="1:8" ht="38.25" customHeight="1" x14ac:dyDescent="0.2">
      <c r="A43" s="34">
        <v>2</v>
      </c>
      <c r="B43" s="511" t="s">
        <v>94</v>
      </c>
      <c r="C43" s="512"/>
      <c r="D43" s="512"/>
      <c r="E43" s="512">
        <v>0</v>
      </c>
      <c r="F43" s="512">
        <v>0</v>
      </c>
      <c r="G43" s="181">
        <v>0</v>
      </c>
      <c r="H43" s="135" t="s">
        <v>80</v>
      </c>
    </row>
    <row r="44" spans="1:8" ht="38.25" customHeight="1" x14ac:dyDescent="0.2">
      <c r="A44" s="34">
        <v>2</v>
      </c>
      <c r="B44" s="511" t="s">
        <v>95</v>
      </c>
      <c r="C44" s="512"/>
      <c r="D44" s="512"/>
      <c r="E44" s="512">
        <v>0</v>
      </c>
      <c r="F44" s="512">
        <v>0</v>
      </c>
      <c r="G44" s="181">
        <v>0</v>
      </c>
      <c r="H44" s="135" t="s">
        <v>80</v>
      </c>
    </row>
    <row r="45" spans="1:8" ht="38.25" customHeight="1" x14ac:dyDescent="0.2">
      <c r="A45" s="34">
        <v>3</v>
      </c>
      <c r="B45" s="511" t="s">
        <v>96</v>
      </c>
      <c r="C45" s="512"/>
      <c r="D45" s="512"/>
      <c r="E45" s="512">
        <v>0</v>
      </c>
      <c r="F45" s="512">
        <v>0</v>
      </c>
      <c r="G45" s="181">
        <v>0</v>
      </c>
      <c r="H45" s="135" t="s">
        <v>80</v>
      </c>
    </row>
    <row r="46" spans="1:8" ht="38.25" customHeight="1" x14ac:dyDescent="0.2">
      <c r="A46" s="34">
        <v>3</v>
      </c>
      <c r="B46" s="511" t="s">
        <v>97</v>
      </c>
      <c r="C46" s="512"/>
      <c r="D46" s="512"/>
      <c r="E46" s="512">
        <v>0</v>
      </c>
      <c r="F46" s="512">
        <v>0</v>
      </c>
      <c r="G46" s="181">
        <v>0</v>
      </c>
      <c r="H46" s="135" t="s">
        <v>80</v>
      </c>
    </row>
    <row r="47" spans="1:8" ht="38.25" customHeight="1" x14ac:dyDescent="0.2">
      <c r="A47" s="34">
        <v>3</v>
      </c>
      <c r="B47" s="511" t="s">
        <v>98</v>
      </c>
      <c r="C47" s="512"/>
      <c r="D47" s="512"/>
      <c r="E47" s="512">
        <v>0</v>
      </c>
      <c r="F47" s="512">
        <v>0</v>
      </c>
      <c r="G47" s="181">
        <v>0</v>
      </c>
      <c r="H47" s="135" t="s">
        <v>80</v>
      </c>
    </row>
    <row r="48" spans="1:8" ht="38.25" customHeight="1" x14ac:dyDescent="0.2">
      <c r="A48" s="34">
        <v>5</v>
      </c>
      <c r="B48" s="511" t="s">
        <v>99</v>
      </c>
      <c r="C48" s="512">
        <v>1</v>
      </c>
      <c r="D48" s="512"/>
      <c r="E48" s="512">
        <v>0</v>
      </c>
      <c r="F48" s="512">
        <v>0</v>
      </c>
      <c r="G48" s="181">
        <v>0</v>
      </c>
      <c r="H48" s="135" t="s">
        <v>80</v>
      </c>
    </row>
    <row r="49" spans="1:8" ht="38.25" customHeight="1" x14ac:dyDescent="0.2">
      <c r="A49" s="34">
        <v>5</v>
      </c>
      <c r="B49" s="511" t="s">
        <v>100</v>
      </c>
      <c r="C49" s="512">
        <v>1</v>
      </c>
      <c r="D49" s="512"/>
      <c r="E49" s="512">
        <v>0</v>
      </c>
      <c r="F49" s="512">
        <v>0</v>
      </c>
      <c r="G49" s="181">
        <v>0</v>
      </c>
      <c r="H49" s="135" t="s">
        <v>80</v>
      </c>
    </row>
    <row r="50" spans="1:8" ht="38.25" customHeight="1" x14ac:dyDescent="0.2">
      <c r="A50" s="34">
        <v>5</v>
      </c>
      <c r="B50" s="511" t="s">
        <v>101</v>
      </c>
      <c r="C50" s="512"/>
      <c r="D50" s="512"/>
      <c r="E50" s="512">
        <v>0</v>
      </c>
      <c r="F50" s="512">
        <v>0</v>
      </c>
      <c r="G50" s="181">
        <v>0</v>
      </c>
      <c r="H50" s="135" t="s">
        <v>80</v>
      </c>
    </row>
    <row r="51" spans="1:8" ht="38.25" customHeight="1" x14ac:dyDescent="0.2">
      <c r="A51" s="34">
        <v>7</v>
      </c>
      <c r="B51" s="511" t="s">
        <v>102</v>
      </c>
      <c r="C51" s="512"/>
      <c r="D51" s="512"/>
      <c r="E51" s="512">
        <v>0</v>
      </c>
      <c r="F51" s="512">
        <v>0</v>
      </c>
      <c r="G51" s="181">
        <v>0</v>
      </c>
      <c r="H51" s="135" t="s">
        <v>80</v>
      </c>
    </row>
    <row r="52" spans="1:8" ht="38.25" customHeight="1" x14ac:dyDescent="0.2">
      <c r="A52" s="34">
        <v>7</v>
      </c>
      <c r="B52" s="511" t="s">
        <v>72</v>
      </c>
      <c r="C52" s="512"/>
      <c r="D52" s="512"/>
      <c r="E52" s="512">
        <v>0</v>
      </c>
      <c r="F52" s="512">
        <v>0</v>
      </c>
      <c r="G52" s="181">
        <v>0</v>
      </c>
      <c r="H52" s="135" t="s">
        <v>80</v>
      </c>
    </row>
    <row r="53" spans="1:8" ht="38.25" customHeight="1" x14ac:dyDescent="0.2">
      <c r="A53" s="34">
        <v>7</v>
      </c>
      <c r="B53" s="511" t="s">
        <v>103</v>
      </c>
      <c r="C53" s="512"/>
      <c r="D53" s="512"/>
      <c r="E53" s="512">
        <v>0</v>
      </c>
      <c r="F53" s="512">
        <v>0</v>
      </c>
      <c r="G53" s="181">
        <v>0</v>
      </c>
      <c r="H53" s="135" t="s">
        <v>80</v>
      </c>
    </row>
    <row r="54" spans="1:8" ht="38.25" customHeight="1" x14ac:dyDescent="0.2">
      <c r="A54" s="34">
        <v>8</v>
      </c>
      <c r="B54" s="511" t="s">
        <v>107</v>
      </c>
      <c r="C54" s="512"/>
      <c r="D54" s="512"/>
      <c r="E54" s="512">
        <v>0</v>
      </c>
      <c r="F54" s="512">
        <v>0</v>
      </c>
      <c r="G54" s="181">
        <v>0</v>
      </c>
      <c r="H54" s="135" t="s">
        <v>80</v>
      </c>
    </row>
    <row r="55" spans="1:8" ht="38.25" customHeight="1" x14ac:dyDescent="0.2">
      <c r="A55" s="34">
        <v>8</v>
      </c>
      <c r="B55" s="511" t="s">
        <v>108</v>
      </c>
      <c r="C55" s="512"/>
      <c r="D55" s="512"/>
      <c r="E55" s="512">
        <v>0</v>
      </c>
      <c r="F55" s="512">
        <v>0</v>
      </c>
      <c r="G55" s="181">
        <v>0</v>
      </c>
      <c r="H55" s="135" t="s">
        <v>80</v>
      </c>
    </row>
    <row r="56" spans="1:8" ht="38.25" customHeight="1" thickBot="1" x14ac:dyDescent="0.25">
      <c r="A56" s="182">
        <v>8</v>
      </c>
      <c r="B56" s="537" t="s">
        <v>109</v>
      </c>
      <c r="C56" s="538"/>
      <c r="D56" s="538"/>
      <c r="E56" s="538">
        <v>0</v>
      </c>
      <c r="F56" s="538">
        <v>0</v>
      </c>
      <c r="G56" s="183">
        <v>0</v>
      </c>
      <c r="H56" s="167" t="s">
        <v>80</v>
      </c>
    </row>
    <row r="57" spans="1:8" ht="15.75" thickBot="1" x14ac:dyDescent="0.25">
      <c r="A57" s="184"/>
      <c r="B57" s="539" t="s">
        <v>104</v>
      </c>
      <c r="C57" s="540"/>
      <c r="D57" s="540"/>
      <c r="E57" s="540"/>
      <c r="F57" s="541"/>
      <c r="G57" s="185">
        <f>SUM(G42:G56)</f>
        <v>0</v>
      </c>
    </row>
    <row r="58" spans="1:8" ht="15.75" thickBot="1" x14ac:dyDescent="0.25">
      <c r="A58" s="281"/>
      <c r="B58" s="281"/>
      <c r="C58" s="281"/>
      <c r="D58" s="282"/>
      <c r="E58" s="282"/>
      <c r="F58" s="282"/>
      <c r="G58" s="282"/>
    </row>
    <row r="59" spans="1:8" ht="15.75" thickBot="1" x14ac:dyDescent="0.25">
      <c r="A59" s="35"/>
      <c r="B59" s="442" t="s">
        <v>105</v>
      </c>
      <c r="C59" s="443"/>
      <c r="D59" s="443"/>
      <c r="E59" s="443"/>
      <c r="F59" s="533"/>
      <c r="G59" s="314">
        <f>E39+F39+G39+G57</f>
        <v>0</v>
      </c>
    </row>
    <row r="60" spans="1:8" ht="15" thickBot="1" x14ac:dyDescent="0.25"/>
    <row r="61" spans="1:8" ht="14.25" customHeight="1" thickBot="1" x14ac:dyDescent="0.25">
      <c r="A61" s="489" t="s">
        <v>251</v>
      </c>
      <c r="B61" s="490"/>
      <c r="C61" s="490"/>
      <c r="D61" s="490"/>
      <c r="E61" s="491"/>
      <c r="F61" s="50" t="s">
        <v>252</v>
      </c>
      <c r="G61" s="411"/>
    </row>
    <row r="62" spans="1:8" x14ac:dyDescent="0.2">
      <c r="A62" s="492" t="s">
        <v>258</v>
      </c>
      <c r="B62" s="493"/>
      <c r="C62" s="493"/>
      <c r="D62" s="493"/>
      <c r="E62" s="493"/>
      <c r="F62" s="425"/>
      <c r="G62" s="411"/>
    </row>
    <row r="63" spans="1:8" x14ac:dyDescent="0.2">
      <c r="A63" s="494" t="s">
        <v>254</v>
      </c>
      <c r="B63" s="445"/>
      <c r="C63" s="445"/>
      <c r="D63" s="445"/>
      <c r="E63" s="445"/>
      <c r="F63" s="426"/>
      <c r="G63" s="411"/>
    </row>
    <row r="64" spans="1:8" ht="15" thickBot="1" x14ac:dyDescent="0.25">
      <c r="A64" s="495" t="s">
        <v>255</v>
      </c>
      <c r="B64" s="496"/>
      <c r="C64" s="496"/>
      <c r="D64" s="496"/>
      <c r="E64" s="496"/>
      <c r="F64" s="427"/>
      <c r="G64" s="411"/>
    </row>
    <row r="67" spans="1:9" s="5" customFormat="1" x14ac:dyDescent="0.2">
      <c r="C67" s="312"/>
      <c r="E67" s="311"/>
      <c r="F67" s="311"/>
      <c r="G67" s="312"/>
      <c r="H67" s="236"/>
      <c r="I67" s="236"/>
    </row>
    <row r="68" spans="1:9" s="5" customFormat="1" ht="28.5" x14ac:dyDescent="0.2">
      <c r="A68" s="248" t="s">
        <v>23</v>
      </c>
      <c r="B68" s="249" t="s">
        <v>24</v>
      </c>
      <c r="D68" s="250"/>
      <c r="G68" s="249" t="s">
        <v>25</v>
      </c>
      <c r="H68" s="236"/>
      <c r="I68" s="236"/>
    </row>
  </sheetData>
  <mergeCells count="46">
    <mergeCell ref="A61:E61"/>
    <mergeCell ref="A62:E62"/>
    <mergeCell ref="A63:E63"/>
    <mergeCell ref="A64:E64"/>
    <mergeCell ref="B57:F57"/>
    <mergeCell ref="B59:F59"/>
    <mergeCell ref="B49:F49"/>
    <mergeCell ref="B50:F50"/>
    <mergeCell ref="B51:F51"/>
    <mergeCell ref="B42:F42"/>
    <mergeCell ref="B43:F43"/>
    <mergeCell ref="B44:F44"/>
    <mergeCell ref="B45:F45"/>
    <mergeCell ref="B46:F46"/>
    <mergeCell ref="B14:C14"/>
    <mergeCell ref="B16:C16"/>
    <mergeCell ref="A3:G3"/>
    <mergeCell ref="B21:C21"/>
    <mergeCell ref="B56:F56"/>
    <mergeCell ref="B24:C24"/>
    <mergeCell ref="B25:C25"/>
    <mergeCell ref="B41:F41"/>
    <mergeCell ref="B23:C23"/>
    <mergeCell ref="B52:F52"/>
    <mergeCell ref="B53:F53"/>
    <mergeCell ref="B54:F54"/>
    <mergeCell ref="B22:C22"/>
    <mergeCell ref="B55:F55"/>
    <mergeCell ref="B47:F47"/>
    <mergeCell ref="B48:F48"/>
    <mergeCell ref="A1:G1"/>
    <mergeCell ref="A29:A32"/>
    <mergeCell ref="A33:A34"/>
    <mergeCell ref="A35:A36"/>
    <mergeCell ref="A38:A39"/>
    <mergeCell ref="C39:D39"/>
    <mergeCell ref="B18:C18"/>
    <mergeCell ref="B19:C19"/>
    <mergeCell ref="B20:C20"/>
    <mergeCell ref="B17:C17"/>
    <mergeCell ref="A5:E5"/>
    <mergeCell ref="A6:B6"/>
    <mergeCell ref="A7:E7"/>
    <mergeCell ref="A11:E11"/>
    <mergeCell ref="A12:D12"/>
    <mergeCell ref="B13:C13"/>
  </mergeCells>
  <pageMargins left="0.7" right="0.7" top="0.78740157499999996" bottom="0.78740157499999996" header="0.3" footer="0.3"/>
  <pageSetup paperSize="9" scale="51" orientation="portrait" verticalDpi="0" r:id="rId1"/>
  <headerFooter>
    <oddHeader>&amp;L„Grundschule mit Hort 
Seeland OT Nachterstedt“&amp;CGeneralplanung des Vorhabens&amp;R&amp;A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8AFB1-6450-4A87-93CD-3EC5C23F8CC4}">
  <dimension ref="A1:I58"/>
  <sheetViews>
    <sheetView zoomScaleNormal="100" workbookViewId="0">
      <selection activeCell="H11" sqref="H11"/>
    </sheetView>
  </sheetViews>
  <sheetFormatPr baseColWidth="10" defaultRowHeight="14.25" x14ac:dyDescent="0.2"/>
  <cols>
    <col min="1" max="1" width="7.375" style="236" customWidth="1"/>
    <col min="2" max="2" width="6.125" style="236" customWidth="1"/>
    <col min="3" max="3" width="36.875" style="236" customWidth="1"/>
    <col min="4" max="4" width="14.125" style="236" customWidth="1"/>
    <col min="5" max="5" width="11.5" style="236" customWidth="1"/>
    <col min="6" max="6" width="20.5" style="236" customWidth="1"/>
    <col min="7" max="7" width="21.375" style="236" customWidth="1"/>
    <col min="8" max="16384" width="11" style="236"/>
  </cols>
  <sheetData>
    <row r="1" spans="1:6" ht="48" customHeight="1" thickBot="1" x14ac:dyDescent="0.25">
      <c r="A1" s="559" t="s">
        <v>11</v>
      </c>
      <c r="B1" s="560"/>
      <c r="C1" s="560"/>
      <c r="D1" s="560"/>
      <c r="E1" s="560"/>
      <c r="F1" s="561"/>
    </row>
    <row r="3" spans="1:6" ht="27" customHeight="1" x14ac:dyDescent="0.2">
      <c r="A3" s="522" t="s">
        <v>242</v>
      </c>
      <c r="B3" s="523"/>
      <c r="C3" s="523"/>
      <c r="D3" s="523"/>
      <c r="E3" s="523"/>
      <c r="F3" s="523"/>
    </row>
    <row r="4" spans="1:6" ht="15" thickBot="1" x14ac:dyDescent="0.25">
      <c r="A4" s="261"/>
      <c r="B4" s="261"/>
      <c r="C4" s="261"/>
      <c r="D4" s="261"/>
      <c r="E4" s="261"/>
    </row>
    <row r="5" spans="1:6" ht="15.75" thickBot="1" x14ac:dyDescent="0.25">
      <c r="A5" s="456" t="s">
        <v>28</v>
      </c>
      <c r="B5" s="457"/>
      <c r="C5" s="457"/>
      <c r="D5" s="457"/>
      <c r="E5" s="457"/>
      <c r="F5" s="558"/>
    </row>
    <row r="6" spans="1:6" ht="29.25" thickBot="1" x14ac:dyDescent="0.25">
      <c r="A6" s="549"/>
      <c r="B6" s="550"/>
      <c r="C6" s="551"/>
      <c r="D6" s="340" t="s">
        <v>29</v>
      </c>
      <c r="E6" s="341" t="s">
        <v>30</v>
      </c>
      <c r="F6" s="342" t="s">
        <v>117</v>
      </c>
    </row>
    <row r="7" spans="1:6" ht="15" thickBot="1" x14ac:dyDescent="0.25">
      <c r="A7" s="544"/>
      <c r="B7" s="545"/>
      <c r="C7" s="545"/>
      <c r="D7" s="545"/>
      <c r="E7" s="545"/>
      <c r="F7" s="546"/>
    </row>
    <row r="8" spans="1:6" ht="15" thickBot="1" x14ac:dyDescent="0.25">
      <c r="A8" s="343" t="s">
        <v>116</v>
      </c>
      <c r="B8" s="547" t="s">
        <v>125</v>
      </c>
      <c r="C8" s="548"/>
      <c r="D8" s="340">
        <f>E8*1.19</f>
        <v>655690</v>
      </c>
      <c r="E8" s="344">
        <v>551000</v>
      </c>
      <c r="F8" s="345"/>
    </row>
    <row r="9" spans="1:6" ht="15" thickBot="1" x14ac:dyDescent="0.25"/>
    <row r="10" spans="1:6" ht="15.75" thickBot="1" x14ac:dyDescent="0.25">
      <c r="A10" s="564" t="s">
        <v>35</v>
      </c>
      <c r="B10" s="565"/>
      <c r="C10" s="565"/>
      <c r="D10" s="565"/>
      <c r="E10" s="565"/>
      <c r="F10" s="337" t="s">
        <v>36</v>
      </c>
    </row>
    <row r="11" spans="1:6" ht="15" x14ac:dyDescent="0.2">
      <c r="A11" s="313"/>
      <c r="B11" s="563" t="s">
        <v>37</v>
      </c>
      <c r="C11" s="563"/>
      <c r="D11" s="566"/>
      <c r="E11" s="566"/>
      <c r="F11" s="336">
        <f>E8</f>
        <v>551000</v>
      </c>
    </row>
    <row r="12" spans="1:6" ht="15" x14ac:dyDescent="0.2">
      <c r="A12" s="334"/>
      <c r="B12" s="518" t="s">
        <v>38</v>
      </c>
      <c r="C12" s="518"/>
      <c r="D12" s="552"/>
      <c r="E12" s="552"/>
      <c r="F12" s="268" t="s">
        <v>261</v>
      </c>
    </row>
    <row r="13" spans="1:6" ht="15" x14ac:dyDescent="0.2">
      <c r="A13" s="334"/>
      <c r="B13" s="266"/>
      <c r="C13" s="266"/>
      <c r="D13" s="552"/>
      <c r="E13" s="552"/>
      <c r="F13" s="271"/>
    </row>
    <row r="14" spans="1:6" ht="15" x14ac:dyDescent="0.2">
      <c r="A14" s="334"/>
      <c r="B14" s="518" t="s">
        <v>39</v>
      </c>
      <c r="C14" s="518"/>
      <c r="D14" s="552"/>
      <c r="E14" s="552"/>
      <c r="F14" s="271"/>
    </row>
    <row r="15" spans="1:6" ht="15" x14ac:dyDescent="0.2">
      <c r="A15" s="334"/>
      <c r="B15" s="515" t="s">
        <v>40</v>
      </c>
      <c r="C15" s="515"/>
      <c r="D15" s="552"/>
      <c r="E15" s="552"/>
      <c r="F15" s="273"/>
    </row>
    <row r="16" spans="1:6" ht="15" x14ac:dyDescent="0.2">
      <c r="A16" s="334"/>
      <c r="B16" s="515" t="s">
        <v>41</v>
      </c>
      <c r="C16" s="515"/>
      <c r="D16" s="552"/>
      <c r="E16" s="552"/>
      <c r="F16" s="274"/>
    </row>
    <row r="17" spans="1:7" ht="15" x14ac:dyDescent="0.2">
      <c r="A17" s="334"/>
      <c r="B17" s="515" t="s">
        <v>42</v>
      </c>
      <c r="C17" s="515"/>
      <c r="D17" s="552"/>
      <c r="E17" s="552"/>
      <c r="F17" s="274"/>
    </row>
    <row r="18" spans="1:7" ht="15" x14ac:dyDescent="0.2">
      <c r="A18" s="334"/>
      <c r="B18" s="515" t="s">
        <v>43</v>
      </c>
      <c r="C18" s="515"/>
      <c r="D18" s="552"/>
      <c r="E18" s="552"/>
      <c r="F18" s="274"/>
    </row>
    <row r="19" spans="1:7" ht="15" x14ac:dyDescent="0.2">
      <c r="A19" s="334"/>
      <c r="B19" s="515" t="s">
        <v>41</v>
      </c>
      <c r="C19" s="515"/>
      <c r="D19" s="552"/>
      <c r="E19" s="552"/>
      <c r="F19" s="274"/>
    </row>
    <row r="20" spans="1:7" ht="15" x14ac:dyDescent="0.2">
      <c r="A20" s="334"/>
      <c r="B20" s="515" t="s">
        <v>42</v>
      </c>
      <c r="C20" s="515"/>
      <c r="D20" s="552"/>
      <c r="E20" s="552"/>
      <c r="F20" s="274"/>
    </row>
    <row r="21" spans="1:7" ht="15" x14ac:dyDescent="0.2">
      <c r="A21" s="334"/>
      <c r="B21" s="562"/>
      <c r="C21" s="562"/>
      <c r="D21" s="552"/>
      <c r="E21" s="552"/>
      <c r="F21" s="275"/>
    </row>
    <row r="22" spans="1:7" ht="15" x14ac:dyDescent="0.2">
      <c r="A22" s="334"/>
      <c r="B22" s="518" t="s">
        <v>44</v>
      </c>
      <c r="C22" s="518"/>
      <c r="D22" s="552"/>
      <c r="E22" s="552"/>
      <c r="F22" s="276"/>
    </row>
    <row r="23" spans="1:7" ht="15.75" thickBot="1" x14ac:dyDescent="0.25">
      <c r="A23" s="334"/>
      <c r="B23" s="518" t="s">
        <v>45</v>
      </c>
      <c r="C23" s="518"/>
      <c r="D23" s="518"/>
      <c r="E23" s="518"/>
      <c r="F23" s="279"/>
    </row>
    <row r="24" spans="1:7" ht="15.75" thickBot="1" x14ac:dyDescent="0.25">
      <c r="B24" s="280"/>
      <c r="C24" s="281"/>
      <c r="D24" s="281"/>
      <c r="E24" s="282"/>
      <c r="F24" s="283"/>
    </row>
    <row r="25" spans="1:7" ht="30.75" thickBot="1" x14ac:dyDescent="0.25">
      <c r="A25" s="328" t="s">
        <v>224</v>
      </c>
      <c r="B25" s="328" t="s">
        <v>46</v>
      </c>
      <c r="C25" s="462" t="s">
        <v>47</v>
      </c>
      <c r="D25" s="462"/>
      <c r="E25" s="50" t="s">
        <v>48</v>
      </c>
      <c r="F25" s="50" t="s">
        <v>36</v>
      </c>
      <c r="G25" s="51" t="s">
        <v>78</v>
      </c>
    </row>
    <row r="26" spans="1:7" ht="15.75" thickBot="1" x14ac:dyDescent="0.25">
      <c r="A26" s="323"/>
      <c r="B26" s="329"/>
      <c r="C26" s="555"/>
      <c r="D26" s="555"/>
      <c r="E26" s="286"/>
      <c r="F26" s="287"/>
      <c r="G26" s="288"/>
    </row>
    <row r="27" spans="1:7" ht="15" x14ac:dyDescent="0.2">
      <c r="A27" s="440">
        <v>1</v>
      </c>
      <c r="B27" s="324">
        <v>1</v>
      </c>
      <c r="C27" s="464" t="s">
        <v>49</v>
      </c>
      <c r="D27" s="464"/>
      <c r="E27" s="143">
        <v>0</v>
      </c>
      <c r="F27" s="290">
        <f t="shared" ref="F27:F35" si="0">E27*($F$23)</f>
        <v>0</v>
      </c>
      <c r="G27" s="69"/>
    </row>
    <row r="28" spans="1:7" ht="15" x14ac:dyDescent="0.2">
      <c r="A28" s="455"/>
      <c r="B28" s="265">
        <v>2</v>
      </c>
      <c r="C28" s="468" t="s">
        <v>50</v>
      </c>
      <c r="D28" s="468"/>
      <c r="E28" s="146">
        <v>0.1</v>
      </c>
      <c r="F28" s="292">
        <f t="shared" si="0"/>
        <v>0</v>
      </c>
      <c r="G28" s="71" t="s">
        <v>79</v>
      </c>
    </row>
    <row r="29" spans="1:7" ht="15" x14ac:dyDescent="0.2">
      <c r="A29" s="455"/>
      <c r="B29" s="265">
        <v>3</v>
      </c>
      <c r="C29" s="468" t="s">
        <v>51</v>
      </c>
      <c r="D29" s="468"/>
      <c r="E29" s="146">
        <v>0.16</v>
      </c>
      <c r="F29" s="292">
        <f t="shared" si="0"/>
        <v>0</v>
      </c>
      <c r="G29" s="71" t="s">
        <v>79</v>
      </c>
    </row>
    <row r="30" spans="1:7" ht="15.75" thickBot="1" x14ac:dyDescent="0.25">
      <c r="A30" s="441"/>
      <c r="B30" s="277">
        <v>4</v>
      </c>
      <c r="C30" s="480" t="s">
        <v>52</v>
      </c>
      <c r="D30" s="480"/>
      <c r="E30" s="148">
        <v>0.04</v>
      </c>
      <c r="F30" s="294">
        <f t="shared" si="0"/>
        <v>0</v>
      </c>
      <c r="G30" s="72" t="s">
        <v>79</v>
      </c>
    </row>
    <row r="31" spans="1:7" ht="15" x14ac:dyDescent="0.2">
      <c r="A31" s="553">
        <v>2</v>
      </c>
      <c r="B31" s="330">
        <v>5</v>
      </c>
      <c r="C31" s="556" t="s">
        <v>53</v>
      </c>
      <c r="D31" s="556"/>
      <c r="E31" s="150">
        <v>0.25</v>
      </c>
      <c r="F31" s="296">
        <f t="shared" si="0"/>
        <v>0</v>
      </c>
      <c r="G31" s="70" t="s">
        <v>80</v>
      </c>
    </row>
    <row r="32" spans="1:7" ht="15.75" thickBot="1" x14ac:dyDescent="0.25">
      <c r="A32" s="554"/>
      <c r="B32" s="331">
        <v>6</v>
      </c>
      <c r="C32" s="557" t="s">
        <v>54</v>
      </c>
      <c r="D32" s="557"/>
      <c r="E32" s="298">
        <v>7.0000000000000007E-2</v>
      </c>
      <c r="F32" s="299">
        <f t="shared" si="0"/>
        <v>0</v>
      </c>
      <c r="G32" s="213" t="s">
        <v>80</v>
      </c>
    </row>
    <row r="33" spans="1:7" ht="15" x14ac:dyDescent="0.2">
      <c r="A33" s="440">
        <v>3</v>
      </c>
      <c r="B33" s="324">
        <v>7</v>
      </c>
      <c r="C33" s="464" t="s">
        <v>55</v>
      </c>
      <c r="D33" s="464"/>
      <c r="E33" s="143">
        <v>0.03</v>
      </c>
      <c r="F33" s="290">
        <f t="shared" si="0"/>
        <v>0</v>
      </c>
      <c r="G33" s="69" t="s">
        <v>80</v>
      </c>
    </row>
    <row r="34" spans="1:7" ht="15.75" thickBot="1" x14ac:dyDescent="0.25">
      <c r="A34" s="441"/>
      <c r="B34" s="277">
        <v>8</v>
      </c>
      <c r="C34" s="480" t="s">
        <v>56</v>
      </c>
      <c r="D34" s="480"/>
      <c r="E34" s="148">
        <v>0.3</v>
      </c>
      <c r="F34" s="294">
        <f t="shared" si="0"/>
        <v>0</v>
      </c>
      <c r="G34" s="72" t="s">
        <v>80</v>
      </c>
    </row>
    <row r="35" spans="1:7" ht="15.75" thickBot="1" x14ac:dyDescent="0.25">
      <c r="A35" s="319">
        <v>4</v>
      </c>
      <c r="B35" s="325">
        <v>9</v>
      </c>
      <c r="C35" s="568" t="s">
        <v>57</v>
      </c>
      <c r="D35" s="568"/>
      <c r="E35" s="303">
        <v>0.02</v>
      </c>
      <c r="F35" s="187">
        <f t="shared" si="0"/>
        <v>0</v>
      </c>
      <c r="G35" s="304" t="s">
        <v>80</v>
      </c>
    </row>
    <row r="36" spans="1:7" ht="15.75" thickBot="1" x14ac:dyDescent="0.25">
      <c r="A36" s="542"/>
      <c r="B36" s="305"/>
      <c r="C36" s="569"/>
      <c r="D36" s="569"/>
      <c r="E36" s="306">
        <f>SUM(E27:E35)</f>
        <v>0.9700000000000002</v>
      </c>
      <c r="F36" s="307"/>
      <c r="G36" s="333"/>
    </row>
    <row r="37" spans="1:7" ht="15.75" thickBot="1" x14ac:dyDescent="0.25">
      <c r="A37" s="543"/>
      <c r="B37" s="301"/>
      <c r="C37" s="567" t="s">
        <v>58</v>
      </c>
      <c r="D37" s="567"/>
      <c r="E37" s="567"/>
      <c r="F37" s="187">
        <f>SUM(F27:F35)</f>
        <v>0</v>
      </c>
      <c r="G37" s="309"/>
    </row>
    <row r="38" spans="1:7" ht="15.75" thickBot="1" x14ac:dyDescent="0.25">
      <c r="B38" s="281"/>
      <c r="C38" s="281"/>
      <c r="D38" s="281"/>
      <c r="E38" s="282"/>
      <c r="F38" s="282"/>
    </row>
    <row r="39" spans="1:7" ht="30" customHeight="1" thickBot="1" x14ac:dyDescent="0.25">
      <c r="A39" s="175" t="s">
        <v>46</v>
      </c>
      <c r="B39" s="489" t="s">
        <v>59</v>
      </c>
      <c r="C39" s="490"/>
      <c r="D39" s="490"/>
      <c r="E39" s="491"/>
      <c r="F39" s="50" t="s">
        <v>36</v>
      </c>
      <c r="G39" s="51" t="s">
        <v>78</v>
      </c>
    </row>
    <row r="40" spans="1:7" ht="32.25" customHeight="1" x14ac:dyDescent="0.2">
      <c r="A40" s="188">
        <v>3</v>
      </c>
      <c r="B40" s="570" t="s">
        <v>119</v>
      </c>
      <c r="C40" s="571"/>
      <c r="D40" s="571"/>
      <c r="E40" s="572"/>
      <c r="F40" s="189">
        <v>0</v>
      </c>
      <c r="G40" s="190" t="s">
        <v>80</v>
      </c>
    </row>
    <row r="41" spans="1:7" ht="23.25" customHeight="1" x14ac:dyDescent="0.2">
      <c r="A41" s="34">
        <v>3</v>
      </c>
      <c r="B41" s="573" t="s">
        <v>120</v>
      </c>
      <c r="C41" s="574"/>
      <c r="D41" s="574"/>
      <c r="E41" s="575"/>
      <c r="F41" s="59">
        <v>0</v>
      </c>
      <c r="G41" s="71" t="s">
        <v>80</v>
      </c>
    </row>
    <row r="42" spans="1:7" ht="30.75" customHeight="1" x14ac:dyDescent="0.2">
      <c r="A42" s="188">
        <v>4</v>
      </c>
      <c r="B42" s="570" t="s">
        <v>121</v>
      </c>
      <c r="C42" s="571"/>
      <c r="D42" s="571"/>
      <c r="E42" s="572"/>
      <c r="F42" s="189">
        <v>0</v>
      </c>
      <c r="G42" s="190" t="s">
        <v>80</v>
      </c>
    </row>
    <row r="43" spans="1:7" ht="16.5" customHeight="1" x14ac:dyDescent="0.2">
      <c r="A43" s="34">
        <v>5</v>
      </c>
      <c r="B43" s="573" t="s">
        <v>122</v>
      </c>
      <c r="C43" s="574"/>
      <c r="D43" s="574"/>
      <c r="E43" s="575"/>
      <c r="F43" s="59">
        <v>0</v>
      </c>
      <c r="G43" s="71" t="s">
        <v>80</v>
      </c>
    </row>
    <row r="44" spans="1:7" ht="16.5" customHeight="1" x14ac:dyDescent="0.2">
      <c r="A44" s="34">
        <v>5</v>
      </c>
      <c r="B44" s="573" t="s">
        <v>123</v>
      </c>
      <c r="C44" s="574"/>
      <c r="D44" s="574"/>
      <c r="E44" s="575"/>
      <c r="F44" s="59">
        <v>0</v>
      </c>
      <c r="G44" s="71" t="s">
        <v>80</v>
      </c>
    </row>
    <row r="45" spans="1:7" ht="16.5" customHeight="1" x14ac:dyDescent="0.2">
      <c r="A45" s="182">
        <v>9</v>
      </c>
      <c r="B45" s="576" t="s">
        <v>124</v>
      </c>
      <c r="C45" s="577"/>
      <c r="D45" s="577"/>
      <c r="E45" s="578"/>
      <c r="F45" s="212">
        <v>0</v>
      </c>
      <c r="G45" s="213" t="s">
        <v>80</v>
      </c>
    </row>
    <row r="46" spans="1:7" ht="123" customHeight="1" thickBot="1" x14ac:dyDescent="0.25">
      <c r="A46" s="580" t="s">
        <v>245</v>
      </c>
      <c r="B46" s="581"/>
      <c r="C46" s="582"/>
      <c r="D46" s="408">
        <v>20</v>
      </c>
      <c r="E46" s="212">
        <v>0</v>
      </c>
      <c r="F46" s="299">
        <f>E46*D46</f>
        <v>0</v>
      </c>
      <c r="G46" s="213" t="s">
        <v>80</v>
      </c>
    </row>
    <row r="47" spans="1:7" ht="15.75" thickBot="1" x14ac:dyDescent="0.25">
      <c r="A47" s="184"/>
      <c r="B47" s="539" t="s">
        <v>118</v>
      </c>
      <c r="C47" s="540"/>
      <c r="D47" s="540"/>
      <c r="E47" s="579"/>
      <c r="F47" s="187">
        <f>SUM(F40:F46)</f>
        <v>0</v>
      </c>
      <c r="G47" s="309"/>
    </row>
    <row r="48" spans="1:7" ht="15.75" thickBot="1" x14ac:dyDescent="0.25">
      <c r="A48" s="281"/>
      <c r="B48" s="281"/>
      <c r="C48" s="281"/>
      <c r="D48" s="282"/>
      <c r="F48" s="282"/>
    </row>
    <row r="49" spans="1:9" ht="15.75" thickBot="1" x14ac:dyDescent="0.25">
      <c r="A49" s="35"/>
      <c r="B49" s="442" t="s">
        <v>105</v>
      </c>
      <c r="C49" s="443"/>
      <c r="D49" s="443"/>
      <c r="E49" s="533"/>
      <c r="F49" s="338">
        <f>F37+F47</f>
        <v>0</v>
      </c>
    </row>
    <row r="50" spans="1:9" ht="15" thickBot="1" x14ac:dyDescent="0.25"/>
    <row r="51" spans="1:9" ht="14.25" customHeight="1" thickBot="1" x14ac:dyDescent="0.25">
      <c r="A51" s="489" t="s">
        <v>251</v>
      </c>
      <c r="B51" s="490"/>
      <c r="C51" s="490"/>
      <c r="D51" s="490"/>
      <c r="E51" s="491"/>
      <c r="F51" s="50" t="s">
        <v>252</v>
      </c>
      <c r="G51" s="411"/>
    </row>
    <row r="52" spans="1:9" x14ac:dyDescent="0.2">
      <c r="A52" s="492" t="s">
        <v>258</v>
      </c>
      <c r="B52" s="493"/>
      <c r="C52" s="493"/>
      <c r="D52" s="493"/>
      <c r="E52" s="493"/>
      <c r="F52" s="425"/>
      <c r="G52" s="411"/>
    </row>
    <row r="53" spans="1:9" x14ac:dyDescent="0.2">
      <c r="A53" s="494" t="s">
        <v>254</v>
      </c>
      <c r="B53" s="445"/>
      <c r="C53" s="445"/>
      <c r="D53" s="445"/>
      <c r="E53" s="445"/>
      <c r="F53" s="426"/>
      <c r="G53" s="411"/>
    </row>
    <row r="54" spans="1:9" ht="15" thickBot="1" x14ac:dyDescent="0.25">
      <c r="A54" s="495" t="s">
        <v>255</v>
      </c>
      <c r="B54" s="496"/>
      <c r="C54" s="496"/>
      <c r="D54" s="496"/>
      <c r="E54" s="496"/>
      <c r="F54" s="427"/>
      <c r="G54" s="411"/>
    </row>
    <row r="57" spans="1:9" s="5" customFormat="1" x14ac:dyDescent="0.2">
      <c r="C57" s="312"/>
      <c r="E57" s="311"/>
      <c r="F57" s="311"/>
      <c r="G57" s="312"/>
      <c r="H57" s="236"/>
      <c r="I57" s="236"/>
    </row>
    <row r="58" spans="1:9" s="5" customFormat="1" ht="28.5" x14ac:dyDescent="0.2">
      <c r="A58" s="248" t="s">
        <v>23</v>
      </c>
      <c r="B58" s="249" t="s">
        <v>24</v>
      </c>
      <c r="D58" s="250"/>
      <c r="F58" s="249" t="s">
        <v>25</v>
      </c>
      <c r="H58" s="236"/>
      <c r="I58" s="236"/>
    </row>
  </sheetData>
  <mergeCells count="62">
    <mergeCell ref="A51:E51"/>
    <mergeCell ref="A52:E52"/>
    <mergeCell ref="A53:E53"/>
    <mergeCell ref="A54:E54"/>
    <mergeCell ref="B44:E44"/>
    <mergeCell ref="B45:E45"/>
    <mergeCell ref="B47:E47"/>
    <mergeCell ref="A46:C46"/>
    <mergeCell ref="B49:E49"/>
    <mergeCell ref="B39:E39"/>
    <mergeCell ref="B40:E40"/>
    <mergeCell ref="B41:E41"/>
    <mergeCell ref="B42:E42"/>
    <mergeCell ref="B43:E43"/>
    <mergeCell ref="D13:E13"/>
    <mergeCell ref="B22:C22"/>
    <mergeCell ref="C37:E37"/>
    <mergeCell ref="C35:D35"/>
    <mergeCell ref="C36:D36"/>
    <mergeCell ref="A5:F5"/>
    <mergeCell ref="A3:F3"/>
    <mergeCell ref="A1:F1"/>
    <mergeCell ref="B21:C21"/>
    <mergeCell ref="B11:C11"/>
    <mergeCell ref="B12:C12"/>
    <mergeCell ref="B14:C14"/>
    <mergeCell ref="B15:C15"/>
    <mergeCell ref="B16:C16"/>
    <mergeCell ref="B17:C17"/>
    <mergeCell ref="B18:C18"/>
    <mergeCell ref="B19:C19"/>
    <mergeCell ref="B20:C20"/>
    <mergeCell ref="A10:E10"/>
    <mergeCell ref="D11:E11"/>
    <mergeCell ref="D12:E12"/>
    <mergeCell ref="A33:A34"/>
    <mergeCell ref="C25:D25"/>
    <mergeCell ref="C26:D26"/>
    <mergeCell ref="C27:D27"/>
    <mergeCell ref="C28:D28"/>
    <mergeCell ref="C29:D29"/>
    <mergeCell ref="C30:D30"/>
    <mergeCell ref="C31:D31"/>
    <mergeCell ref="C32:D32"/>
    <mergeCell ref="C33:D33"/>
    <mergeCell ref="C34:D34"/>
    <mergeCell ref="A36:A37"/>
    <mergeCell ref="A7:F7"/>
    <mergeCell ref="B8:C8"/>
    <mergeCell ref="A6:C6"/>
    <mergeCell ref="D19:E19"/>
    <mergeCell ref="D20:E20"/>
    <mergeCell ref="D21:E21"/>
    <mergeCell ref="D22:E22"/>
    <mergeCell ref="B23:E23"/>
    <mergeCell ref="D14:E14"/>
    <mergeCell ref="D15:E15"/>
    <mergeCell ref="D16:E16"/>
    <mergeCell ref="D17:E17"/>
    <mergeCell ref="D18:E18"/>
    <mergeCell ref="A27:A30"/>
    <mergeCell ref="A31:A32"/>
  </mergeCells>
  <pageMargins left="0.7" right="0.7" top="0.78740157499999996" bottom="0.78740157499999996" header="0.3" footer="0.3"/>
  <pageSetup paperSize="9" scale="51" orientation="portrait" verticalDpi="0" r:id="rId1"/>
  <headerFooter>
    <oddHeader>&amp;L„Grundschule mit Hort 
Seeland OT Nachterstedt“&amp;CGeneralplanung des Vorhabens&amp;R&amp;A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F123D-D201-4BAF-8C9D-02FE6C89598C}">
  <dimension ref="A1:I64"/>
  <sheetViews>
    <sheetView zoomScaleNormal="100" workbookViewId="0">
      <selection activeCell="E8" sqref="E8:E9"/>
    </sheetView>
  </sheetViews>
  <sheetFormatPr baseColWidth="10" defaultRowHeight="14.25" x14ac:dyDescent="0.2"/>
  <cols>
    <col min="1" max="1" width="7.5" style="236" customWidth="1"/>
    <col min="2" max="2" width="37.625" style="236" customWidth="1"/>
    <col min="3" max="3" width="23.875" style="236" customWidth="1"/>
    <col min="4" max="4" width="16" style="236" customWidth="1"/>
    <col min="5" max="5" width="20.625" style="236" customWidth="1"/>
    <col min="6" max="6" width="20.5" style="236" customWidth="1"/>
    <col min="7" max="7" width="21.375" style="236" customWidth="1"/>
    <col min="8" max="16384" width="11" style="236"/>
  </cols>
  <sheetData>
    <row r="1" spans="1:5" ht="46.5" customHeight="1" thickBot="1" x14ac:dyDescent="0.25">
      <c r="A1" s="497" t="s">
        <v>11</v>
      </c>
      <c r="B1" s="498"/>
      <c r="C1" s="498"/>
      <c r="D1" s="498"/>
      <c r="E1" s="499"/>
    </row>
    <row r="3" spans="1:5" ht="27" customHeight="1" x14ac:dyDescent="0.2">
      <c r="A3" s="522" t="s">
        <v>126</v>
      </c>
      <c r="B3" s="523"/>
      <c r="C3" s="523"/>
      <c r="D3" s="523"/>
      <c r="E3" s="523"/>
    </row>
    <row r="4" spans="1:5" ht="15" thickBot="1" x14ac:dyDescent="0.25">
      <c r="A4" s="261"/>
      <c r="B4" s="261"/>
      <c r="C4" s="261"/>
      <c r="D4" s="261"/>
      <c r="E4" s="261"/>
    </row>
    <row r="5" spans="1:5" ht="15" x14ac:dyDescent="0.2">
      <c r="A5" s="525" t="s">
        <v>28</v>
      </c>
      <c r="B5" s="526"/>
      <c r="C5" s="526"/>
      <c r="D5" s="526"/>
      <c r="E5" s="527"/>
    </row>
    <row r="6" spans="1:5" ht="28.5" x14ac:dyDescent="0.2">
      <c r="A6" s="528"/>
      <c r="B6" s="529"/>
      <c r="C6" s="60" t="s">
        <v>29</v>
      </c>
      <c r="D6" s="12" t="s">
        <v>30</v>
      </c>
      <c r="E6" s="38" t="s">
        <v>127</v>
      </c>
    </row>
    <row r="7" spans="1:5" x14ac:dyDescent="0.2">
      <c r="A7" s="528"/>
      <c r="B7" s="529"/>
      <c r="C7" s="529"/>
      <c r="D7" s="529"/>
      <c r="E7" s="530"/>
    </row>
    <row r="8" spans="1:5" x14ac:dyDescent="0.2">
      <c r="A8" s="16" t="s">
        <v>31</v>
      </c>
      <c r="B8" s="262" t="s">
        <v>32</v>
      </c>
      <c r="C8" s="60">
        <f>D8*1.19</f>
        <v>8902390</v>
      </c>
      <c r="D8" s="263">
        <v>7481000</v>
      </c>
      <c r="E8" s="264">
        <v>4114550.0000000005</v>
      </c>
    </row>
    <row r="9" spans="1:5" x14ac:dyDescent="0.2">
      <c r="A9" s="16" t="s">
        <v>33</v>
      </c>
      <c r="B9" s="262" t="s">
        <v>34</v>
      </c>
      <c r="C9" s="60">
        <f>D9*1.19</f>
        <v>2746520</v>
      </c>
      <c r="D9" s="263">
        <v>2308000</v>
      </c>
      <c r="E9" s="359">
        <v>230800</v>
      </c>
    </row>
    <row r="10" spans="1:5" ht="15" thickBot="1" x14ac:dyDescent="0.25">
      <c r="A10" s="534"/>
      <c r="B10" s="535"/>
      <c r="C10" s="535"/>
      <c r="D10" s="535"/>
      <c r="E10" s="536"/>
    </row>
    <row r="11" spans="1:5" ht="15" x14ac:dyDescent="0.2">
      <c r="A11" s="531" t="s">
        <v>35</v>
      </c>
      <c r="B11" s="532"/>
      <c r="C11" s="532"/>
      <c r="D11" s="532"/>
      <c r="E11" s="322" t="s">
        <v>36</v>
      </c>
    </row>
    <row r="12" spans="1:5" ht="15" x14ac:dyDescent="0.2">
      <c r="A12" s="265"/>
      <c r="B12" s="518" t="s">
        <v>37</v>
      </c>
      <c r="C12" s="518"/>
      <c r="D12" s="266"/>
      <c r="E12" s="267">
        <v>4345350</v>
      </c>
    </row>
    <row r="13" spans="1:5" ht="15" x14ac:dyDescent="0.2">
      <c r="A13" s="265"/>
      <c r="B13" s="518" t="s">
        <v>38</v>
      </c>
      <c r="C13" s="518"/>
      <c r="D13" s="266"/>
      <c r="E13" s="268" t="s">
        <v>66</v>
      </c>
    </row>
    <row r="14" spans="1:5" ht="15" x14ac:dyDescent="0.2">
      <c r="A14" s="265"/>
      <c r="B14" s="269"/>
      <c r="C14" s="270"/>
      <c r="D14" s="266"/>
      <c r="E14" s="271"/>
    </row>
    <row r="15" spans="1:5" ht="15" x14ac:dyDescent="0.2">
      <c r="A15" s="265"/>
      <c r="B15" s="484" t="s">
        <v>39</v>
      </c>
      <c r="C15" s="486"/>
      <c r="D15" s="266"/>
      <c r="E15" s="271"/>
    </row>
    <row r="16" spans="1:5" ht="15" x14ac:dyDescent="0.2">
      <c r="A16" s="265"/>
      <c r="B16" s="524" t="s">
        <v>40</v>
      </c>
      <c r="C16" s="524"/>
      <c r="D16" s="272"/>
      <c r="E16" s="273"/>
    </row>
    <row r="17" spans="1:6" ht="15" x14ac:dyDescent="0.2">
      <c r="A17" s="265"/>
      <c r="B17" s="515" t="s">
        <v>41</v>
      </c>
      <c r="C17" s="515"/>
      <c r="D17" s="266"/>
      <c r="E17" s="274"/>
    </row>
    <row r="18" spans="1:6" ht="15" x14ac:dyDescent="0.2">
      <c r="A18" s="265"/>
      <c r="B18" s="515" t="s">
        <v>42</v>
      </c>
      <c r="C18" s="515"/>
      <c r="D18" s="266"/>
      <c r="E18" s="274"/>
    </row>
    <row r="19" spans="1:6" ht="15" x14ac:dyDescent="0.2">
      <c r="A19" s="265"/>
      <c r="B19" s="515" t="s">
        <v>43</v>
      </c>
      <c r="C19" s="515"/>
      <c r="D19" s="266"/>
      <c r="E19" s="274"/>
    </row>
    <row r="20" spans="1:6" ht="15" x14ac:dyDescent="0.2">
      <c r="A20" s="265"/>
      <c r="B20" s="515" t="s">
        <v>41</v>
      </c>
      <c r="C20" s="515"/>
      <c r="D20" s="266"/>
      <c r="E20" s="274"/>
    </row>
    <row r="21" spans="1:6" ht="15" x14ac:dyDescent="0.2">
      <c r="A21" s="265"/>
      <c r="B21" s="515" t="s">
        <v>42</v>
      </c>
      <c r="C21" s="515"/>
      <c r="D21" s="266"/>
      <c r="E21" s="274"/>
    </row>
    <row r="22" spans="1:6" ht="15" x14ac:dyDescent="0.2">
      <c r="A22" s="265"/>
      <c r="B22" s="516"/>
      <c r="C22" s="517"/>
      <c r="D22" s="266"/>
      <c r="E22" s="275"/>
    </row>
    <row r="23" spans="1:6" ht="15" x14ac:dyDescent="0.2">
      <c r="A23" s="265"/>
      <c r="B23" s="518" t="s">
        <v>44</v>
      </c>
      <c r="C23" s="518"/>
      <c r="D23" s="266"/>
      <c r="E23" s="276"/>
    </row>
    <row r="24" spans="1:6" ht="15.75" thickBot="1" x14ac:dyDescent="0.25">
      <c r="A24" s="277"/>
      <c r="B24" s="459" t="s">
        <v>45</v>
      </c>
      <c r="C24" s="461"/>
      <c r="D24" s="278"/>
      <c r="E24" s="279"/>
    </row>
    <row r="25" spans="1:6" ht="15.75" thickBot="1" x14ac:dyDescent="0.25">
      <c r="B25" s="280"/>
      <c r="C25" s="281"/>
      <c r="D25" s="281"/>
      <c r="E25" s="282"/>
      <c r="F25" s="283"/>
    </row>
    <row r="26" spans="1:6" ht="30.75" thickBot="1" x14ac:dyDescent="0.25">
      <c r="A26" s="328" t="s">
        <v>224</v>
      </c>
      <c r="B26" s="328" t="s">
        <v>46</v>
      </c>
      <c r="C26" s="49" t="s">
        <v>47</v>
      </c>
      <c r="D26" s="50" t="s">
        <v>48</v>
      </c>
      <c r="E26" s="50" t="s">
        <v>36</v>
      </c>
      <c r="F26" s="51" t="s">
        <v>78</v>
      </c>
    </row>
    <row r="27" spans="1:6" ht="15.75" thickBot="1" x14ac:dyDescent="0.25">
      <c r="A27" s="323"/>
      <c r="B27" s="329"/>
      <c r="C27" s="285"/>
      <c r="D27" s="286"/>
      <c r="E27" s="287"/>
      <c r="F27" s="288"/>
    </row>
    <row r="28" spans="1:6" ht="15" x14ac:dyDescent="0.2">
      <c r="A28" s="440">
        <v>1</v>
      </c>
      <c r="B28" s="316">
        <v>1</v>
      </c>
      <c r="C28" s="368" t="s">
        <v>49</v>
      </c>
      <c r="D28" s="369">
        <v>0</v>
      </c>
      <c r="E28" s="370">
        <f>D28*($E$24)</f>
        <v>0</v>
      </c>
      <c r="F28" s="371"/>
    </row>
    <row r="29" spans="1:6" ht="15" x14ac:dyDescent="0.2">
      <c r="A29" s="455"/>
      <c r="B29" s="317">
        <v>2</v>
      </c>
      <c r="C29" s="360" t="s">
        <v>50</v>
      </c>
      <c r="D29" s="361">
        <v>0.1</v>
      </c>
      <c r="E29" s="362">
        <f t="shared" ref="E29:E33" si="0">D29*($E$24)</f>
        <v>0</v>
      </c>
      <c r="F29" s="363" t="s">
        <v>79</v>
      </c>
    </row>
    <row r="30" spans="1:6" ht="15" x14ac:dyDescent="0.2">
      <c r="A30" s="455"/>
      <c r="B30" s="317">
        <v>3</v>
      </c>
      <c r="C30" s="360" t="s">
        <v>51</v>
      </c>
      <c r="D30" s="361">
        <v>0.15</v>
      </c>
      <c r="E30" s="362">
        <f t="shared" si="0"/>
        <v>0</v>
      </c>
      <c r="F30" s="363" t="s">
        <v>79</v>
      </c>
    </row>
    <row r="31" spans="1:6" ht="15.75" thickBot="1" x14ac:dyDescent="0.25">
      <c r="A31" s="441"/>
      <c r="B31" s="318">
        <v>4</v>
      </c>
      <c r="C31" s="364" t="s">
        <v>52</v>
      </c>
      <c r="D31" s="365">
        <v>0.3</v>
      </c>
      <c r="E31" s="366">
        <f t="shared" si="0"/>
        <v>0</v>
      </c>
      <c r="F31" s="367" t="s">
        <v>79</v>
      </c>
    </row>
    <row r="32" spans="1:6" ht="15" x14ac:dyDescent="0.2">
      <c r="A32" s="440">
        <v>2</v>
      </c>
      <c r="B32" s="324">
        <v>5</v>
      </c>
      <c r="C32" s="289" t="s">
        <v>53</v>
      </c>
      <c r="D32" s="143">
        <v>0.4</v>
      </c>
      <c r="E32" s="290">
        <f t="shared" si="0"/>
        <v>0</v>
      </c>
      <c r="F32" s="69" t="s">
        <v>80</v>
      </c>
    </row>
    <row r="33" spans="1:6" ht="15.75" thickBot="1" x14ac:dyDescent="0.25">
      <c r="A33" s="441"/>
      <c r="B33" s="277">
        <v>6</v>
      </c>
      <c r="C33" s="147" t="s">
        <v>54</v>
      </c>
      <c r="D33" s="148">
        <v>0.02</v>
      </c>
      <c r="E33" s="294">
        <f t="shared" si="0"/>
        <v>0</v>
      </c>
      <c r="F33" s="72" t="s">
        <v>80</v>
      </c>
    </row>
    <row r="34" spans="1:6" ht="15.75" thickBot="1" x14ac:dyDescent="0.25">
      <c r="A34" s="586"/>
      <c r="B34" s="372"/>
      <c r="C34" s="373"/>
      <c r="D34" s="374">
        <f>SUM(D28:D33)</f>
        <v>0.97000000000000008</v>
      </c>
      <c r="E34" s="375"/>
      <c r="F34" s="376"/>
    </row>
    <row r="35" spans="1:6" ht="15.75" thickBot="1" x14ac:dyDescent="0.25">
      <c r="A35" s="587"/>
      <c r="B35" s="35" t="s">
        <v>128</v>
      </c>
      <c r="C35" s="378"/>
      <c r="D35" s="379"/>
      <c r="E35" s="377">
        <f>SUM(E28:E33)</f>
        <v>0</v>
      </c>
      <c r="F35" s="309"/>
    </row>
    <row r="36" spans="1:6" ht="15.75" thickBot="1" x14ac:dyDescent="0.25">
      <c r="A36" s="332"/>
      <c r="B36" s="281"/>
      <c r="C36" s="281"/>
      <c r="D36" s="281"/>
      <c r="E36" s="282"/>
      <c r="F36" s="282"/>
    </row>
    <row r="37" spans="1:6" ht="30" customHeight="1" x14ac:dyDescent="0.2">
      <c r="A37" s="62" t="s">
        <v>46</v>
      </c>
      <c r="B37" s="583" t="s">
        <v>59</v>
      </c>
      <c r="C37" s="584"/>
      <c r="D37" s="585"/>
      <c r="E37" s="63" t="s">
        <v>36</v>
      </c>
      <c r="F37" s="64" t="s">
        <v>78</v>
      </c>
    </row>
    <row r="38" spans="1:6" ht="32.25" customHeight="1" x14ac:dyDescent="0.2">
      <c r="A38" s="34">
        <v>2</v>
      </c>
      <c r="B38" s="573" t="s">
        <v>129</v>
      </c>
      <c r="C38" s="574"/>
      <c r="D38" s="575"/>
      <c r="E38" s="59">
        <v>0</v>
      </c>
      <c r="F38" s="71" t="s">
        <v>80</v>
      </c>
    </row>
    <row r="39" spans="1:6" ht="32.25" customHeight="1" x14ac:dyDescent="0.2">
      <c r="A39" s="34">
        <v>4</v>
      </c>
      <c r="B39" s="573" t="s">
        <v>130</v>
      </c>
      <c r="C39" s="574"/>
      <c r="D39" s="575"/>
      <c r="E39" s="59">
        <v>0</v>
      </c>
      <c r="F39" s="71" t="s">
        <v>80</v>
      </c>
    </row>
    <row r="40" spans="1:6" ht="21" customHeight="1" x14ac:dyDescent="0.2">
      <c r="A40" s="34">
        <v>4</v>
      </c>
      <c r="B40" s="573" t="s">
        <v>131</v>
      </c>
      <c r="C40" s="574"/>
      <c r="D40" s="575"/>
      <c r="E40" s="59">
        <v>0</v>
      </c>
      <c r="F40" s="71" t="s">
        <v>80</v>
      </c>
    </row>
    <row r="41" spans="1:6" ht="26.25" customHeight="1" x14ac:dyDescent="0.2">
      <c r="A41" s="34">
        <v>4</v>
      </c>
      <c r="B41" s="573" t="s">
        <v>132</v>
      </c>
      <c r="C41" s="574"/>
      <c r="D41" s="575"/>
      <c r="E41" s="59">
        <v>0</v>
      </c>
      <c r="F41" s="71" t="s">
        <v>80</v>
      </c>
    </row>
    <row r="42" spans="1:6" ht="26.25" customHeight="1" x14ac:dyDescent="0.2">
      <c r="A42" s="34">
        <v>5</v>
      </c>
      <c r="B42" s="573" t="s">
        <v>133</v>
      </c>
      <c r="C42" s="574"/>
      <c r="D42" s="575"/>
      <c r="E42" s="59">
        <v>0</v>
      </c>
      <c r="F42" s="71" t="s">
        <v>80</v>
      </c>
    </row>
    <row r="43" spans="1:6" ht="36.75" customHeight="1" x14ac:dyDescent="0.2">
      <c r="A43" s="34">
        <v>5</v>
      </c>
      <c r="B43" s="573" t="s">
        <v>134</v>
      </c>
      <c r="C43" s="574"/>
      <c r="D43" s="575"/>
      <c r="E43" s="59">
        <v>0</v>
      </c>
      <c r="F43" s="71" t="s">
        <v>80</v>
      </c>
    </row>
    <row r="44" spans="1:6" ht="46.5" customHeight="1" x14ac:dyDescent="0.2">
      <c r="A44" s="34">
        <v>6</v>
      </c>
      <c r="B44" s="573" t="s">
        <v>135</v>
      </c>
      <c r="C44" s="574"/>
      <c r="D44" s="575"/>
      <c r="E44" s="59">
        <v>0</v>
      </c>
      <c r="F44" s="71" t="s">
        <v>80</v>
      </c>
    </row>
    <row r="45" spans="1:6" ht="34.5" customHeight="1" x14ac:dyDescent="0.2">
      <c r="A45" s="34">
        <v>6</v>
      </c>
      <c r="B45" s="573" t="s">
        <v>136</v>
      </c>
      <c r="C45" s="574"/>
      <c r="D45" s="575"/>
      <c r="E45" s="59">
        <v>0</v>
      </c>
      <c r="F45" s="71" t="s">
        <v>80</v>
      </c>
    </row>
    <row r="46" spans="1:6" ht="34.5" customHeight="1" x14ac:dyDescent="0.2">
      <c r="A46" s="34">
        <v>6</v>
      </c>
      <c r="B46" s="573" t="s">
        <v>137</v>
      </c>
      <c r="C46" s="574"/>
      <c r="D46" s="575"/>
      <c r="E46" s="59">
        <v>0</v>
      </c>
      <c r="F46" s="71" t="s">
        <v>80</v>
      </c>
    </row>
    <row r="47" spans="1:6" ht="34.5" customHeight="1" x14ac:dyDescent="0.2">
      <c r="A47" s="34">
        <v>8</v>
      </c>
      <c r="B47" s="573" t="s">
        <v>138</v>
      </c>
      <c r="C47" s="574"/>
      <c r="D47" s="575"/>
      <c r="E47" s="59">
        <v>0</v>
      </c>
      <c r="F47" s="71" t="s">
        <v>80</v>
      </c>
    </row>
    <row r="48" spans="1:6" ht="21.75" customHeight="1" x14ac:dyDescent="0.2">
      <c r="A48" s="34">
        <v>8</v>
      </c>
      <c r="B48" s="573" t="s">
        <v>139</v>
      </c>
      <c r="C48" s="574"/>
      <c r="D48" s="575"/>
      <c r="E48" s="59">
        <v>0</v>
      </c>
      <c r="F48" s="71" t="s">
        <v>80</v>
      </c>
    </row>
    <row r="49" spans="1:9" ht="21.75" customHeight="1" x14ac:dyDescent="0.2">
      <c r="A49" s="34">
        <v>8</v>
      </c>
      <c r="B49" s="573" t="s">
        <v>140</v>
      </c>
      <c r="C49" s="574"/>
      <c r="D49" s="575"/>
      <c r="E49" s="59">
        <v>0</v>
      </c>
      <c r="F49" s="71" t="s">
        <v>80</v>
      </c>
    </row>
    <row r="50" spans="1:9" ht="21.75" customHeight="1" x14ac:dyDescent="0.2">
      <c r="A50" s="73">
        <v>8</v>
      </c>
      <c r="B50" s="573" t="s">
        <v>141</v>
      </c>
      <c r="C50" s="574"/>
      <c r="D50" s="575"/>
      <c r="E50" s="59">
        <v>0</v>
      </c>
      <c r="F50" s="71" t="s">
        <v>80</v>
      </c>
    </row>
    <row r="51" spans="1:9" ht="134.25" customHeight="1" x14ac:dyDescent="0.2">
      <c r="A51" s="573" t="s">
        <v>247</v>
      </c>
      <c r="B51" s="574"/>
      <c r="C51" s="409">
        <v>20</v>
      </c>
      <c r="D51" s="59">
        <v>0</v>
      </c>
      <c r="E51" s="292">
        <f>D51*C51</f>
        <v>0</v>
      </c>
      <c r="F51" s="71" t="s">
        <v>80</v>
      </c>
    </row>
    <row r="52" spans="1:9" ht="15.75" thickBot="1" x14ac:dyDescent="0.25">
      <c r="A52" s="65"/>
      <c r="B52" s="519" t="s">
        <v>104</v>
      </c>
      <c r="C52" s="520"/>
      <c r="D52" s="521"/>
      <c r="E52" s="66">
        <f>SUM(E38:E51)</f>
        <v>0</v>
      </c>
      <c r="F52" s="326"/>
    </row>
    <row r="53" spans="1:9" ht="15.75" thickBot="1" x14ac:dyDescent="0.25">
      <c r="B53" s="281"/>
      <c r="C53" s="281"/>
      <c r="D53" s="281"/>
      <c r="E53" s="282"/>
      <c r="F53" s="282"/>
    </row>
    <row r="54" spans="1:9" ht="15.75" thickBot="1" x14ac:dyDescent="0.25">
      <c r="A54" s="35"/>
      <c r="B54" s="35" t="s">
        <v>142</v>
      </c>
      <c r="C54" s="36"/>
      <c r="D54" s="327"/>
      <c r="E54" s="314">
        <f>E35+E52</f>
        <v>0</v>
      </c>
    </row>
    <row r="55" spans="1:9" ht="15" thickBot="1" x14ac:dyDescent="0.25"/>
    <row r="56" spans="1:9" ht="14.25" customHeight="1" thickBot="1" x14ac:dyDescent="0.25">
      <c r="A56" s="489" t="s">
        <v>251</v>
      </c>
      <c r="B56" s="490"/>
      <c r="C56" s="490"/>
      <c r="D56" s="490"/>
      <c r="E56" s="491"/>
      <c r="F56" s="50" t="s">
        <v>252</v>
      </c>
      <c r="G56" s="411"/>
    </row>
    <row r="57" spans="1:9" x14ac:dyDescent="0.2">
      <c r="A57" s="492" t="s">
        <v>258</v>
      </c>
      <c r="B57" s="493"/>
      <c r="C57" s="493"/>
      <c r="D57" s="493"/>
      <c r="E57" s="493"/>
      <c r="F57" s="425"/>
      <c r="G57" s="411"/>
    </row>
    <row r="58" spans="1:9" x14ac:dyDescent="0.2">
      <c r="A58" s="494" t="s">
        <v>254</v>
      </c>
      <c r="B58" s="445"/>
      <c r="C58" s="445"/>
      <c r="D58" s="445"/>
      <c r="E58" s="445"/>
      <c r="F58" s="426"/>
      <c r="G58" s="411"/>
    </row>
    <row r="59" spans="1:9" ht="15" thickBot="1" x14ac:dyDescent="0.25">
      <c r="A59" s="495" t="s">
        <v>255</v>
      </c>
      <c r="B59" s="496"/>
      <c r="C59" s="496"/>
      <c r="D59" s="496"/>
      <c r="E59" s="496"/>
      <c r="F59" s="427"/>
      <c r="G59" s="411"/>
    </row>
    <row r="63" spans="1:9" s="5" customFormat="1" x14ac:dyDescent="0.2">
      <c r="C63" s="312"/>
      <c r="E63" s="311"/>
      <c r="F63" s="311"/>
      <c r="G63" s="236"/>
      <c r="H63" s="236"/>
      <c r="I63" s="236"/>
    </row>
    <row r="64" spans="1:9" s="5" customFormat="1" ht="28.5" x14ac:dyDescent="0.2">
      <c r="A64" s="248" t="s">
        <v>23</v>
      </c>
      <c r="B64" s="249" t="s">
        <v>24</v>
      </c>
      <c r="D64" s="250"/>
      <c r="E64" s="249" t="s">
        <v>25</v>
      </c>
      <c r="G64" s="236"/>
      <c r="H64" s="236"/>
      <c r="I64" s="236"/>
    </row>
  </sheetData>
  <mergeCells count="42">
    <mergeCell ref="A56:E56"/>
    <mergeCell ref="A57:E57"/>
    <mergeCell ref="A58:E58"/>
    <mergeCell ref="A59:E59"/>
    <mergeCell ref="B40:D40"/>
    <mergeCell ref="B41:D41"/>
    <mergeCell ref="B45:D45"/>
    <mergeCell ref="B49:D49"/>
    <mergeCell ref="B52:D52"/>
    <mergeCell ref="B42:D42"/>
    <mergeCell ref="B43:D43"/>
    <mergeCell ref="B44:D44"/>
    <mergeCell ref="B46:D46"/>
    <mergeCell ref="B47:D47"/>
    <mergeCell ref="B48:D48"/>
    <mergeCell ref="B50:D50"/>
    <mergeCell ref="A51:B51"/>
    <mergeCell ref="B39:D39"/>
    <mergeCell ref="B17:C17"/>
    <mergeCell ref="B18:C18"/>
    <mergeCell ref="B19:C19"/>
    <mergeCell ref="B20:C20"/>
    <mergeCell ref="B21:C21"/>
    <mergeCell ref="B22:C22"/>
    <mergeCell ref="B23:C23"/>
    <mergeCell ref="B24:C24"/>
    <mergeCell ref="B37:D37"/>
    <mergeCell ref="B38:D38"/>
    <mergeCell ref="A28:A31"/>
    <mergeCell ref="A32:A33"/>
    <mergeCell ref="A34:A35"/>
    <mergeCell ref="B16:C16"/>
    <mergeCell ref="A1:E1"/>
    <mergeCell ref="A3:E3"/>
    <mergeCell ref="A5:E5"/>
    <mergeCell ref="A6:B6"/>
    <mergeCell ref="A7:E7"/>
    <mergeCell ref="A10:E10"/>
    <mergeCell ref="A11:D11"/>
    <mergeCell ref="B12:C12"/>
    <mergeCell ref="B13:C13"/>
    <mergeCell ref="B15:C15"/>
  </mergeCells>
  <pageMargins left="0.7" right="0.7" top="0.78740157499999996" bottom="0.78740157499999996" header="0.3" footer="0.3"/>
  <pageSetup paperSize="9" scale="51" orientation="portrait" verticalDpi="0" r:id="rId1"/>
  <headerFooter>
    <oddHeader>&amp;L„Grundschule mit Hort 
Seeland OT Nachterstedt“&amp;CGeneralplanung des Vorhabens&amp;R&amp;A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8297D-7509-4F97-AC0F-79BC76E94C51}">
  <dimension ref="A1:J47"/>
  <sheetViews>
    <sheetView topLeftCell="A3" zoomScaleNormal="100" workbookViewId="0">
      <selection activeCell="E12" sqref="E12"/>
    </sheetView>
  </sheetViews>
  <sheetFormatPr baseColWidth="10" defaultRowHeight="14.25" x14ac:dyDescent="0.2"/>
  <cols>
    <col min="1" max="1" width="4.875" customWidth="1"/>
    <col min="2" max="2" width="4.625" customWidth="1"/>
    <col min="3" max="3" width="25.125" customWidth="1"/>
    <col min="4" max="4" width="20.625" customWidth="1"/>
    <col min="5" max="5" width="20.5" customWidth="1"/>
    <col min="6" max="6" width="21.375" customWidth="1"/>
  </cols>
  <sheetData>
    <row r="1" spans="1:6" ht="61.5" customHeight="1" thickBot="1" x14ac:dyDescent="0.25">
      <c r="A1" s="497" t="s">
        <v>11</v>
      </c>
      <c r="B1" s="498"/>
      <c r="C1" s="498"/>
      <c r="D1" s="498"/>
      <c r="E1" s="498"/>
      <c r="F1" s="499"/>
    </row>
    <row r="3" spans="1:6" ht="27" customHeight="1" x14ac:dyDescent="0.2">
      <c r="A3" s="522" t="s">
        <v>143</v>
      </c>
      <c r="B3" s="523"/>
      <c r="C3" s="523"/>
      <c r="D3" s="523"/>
      <c r="E3" s="523"/>
      <c r="F3" s="523"/>
    </row>
    <row r="4" spans="1:6" ht="15" thickBot="1" x14ac:dyDescent="0.25">
      <c r="A4" s="11"/>
      <c r="B4" s="11"/>
      <c r="C4" s="11"/>
      <c r="D4" s="11"/>
      <c r="E4" s="11"/>
    </row>
    <row r="5" spans="1:6" ht="15" x14ac:dyDescent="0.25">
      <c r="A5" s="387" t="s">
        <v>28</v>
      </c>
      <c r="B5" s="387"/>
      <c r="C5" s="388"/>
      <c r="D5" s="388"/>
      <c r="E5" s="388"/>
      <c r="F5" s="389"/>
    </row>
    <row r="6" spans="1:6" ht="28.5" x14ac:dyDescent="0.2">
      <c r="A6" s="600"/>
      <c r="B6" s="601"/>
      <c r="C6" s="601"/>
      <c r="D6" s="193" t="s">
        <v>29</v>
      </c>
      <c r="E6" s="263" t="s">
        <v>30</v>
      </c>
      <c r="F6" s="38" t="s">
        <v>243</v>
      </c>
    </row>
    <row r="7" spans="1:6" x14ac:dyDescent="0.2">
      <c r="A7" s="600"/>
      <c r="B7" s="601"/>
      <c r="C7" s="601"/>
      <c r="D7" s="601"/>
      <c r="E7" s="601"/>
      <c r="F7" s="602"/>
    </row>
    <row r="8" spans="1:6" ht="15" thickBot="1" x14ac:dyDescent="0.25">
      <c r="A8" s="603" t="s">
        <v>116</v>
      </c>
      <c r="B8" s="604"/>
      <c r="C8" s="429" t="s">
        <v>125</v>
      </c>
      <c r="D8" s="430">
        <f>E8*1.19</f>
        <v>89250</v>
      </c>
      <c r="E8" s="431">
        <v>75000</v>
      </c>
      <c r="F8" s="432"/>
    </row>
    <row r="9" spans="1:6" ht="15" thickBot="1" x14ac:dyDescent="0.25">
      <c r="A9" s="513"/>
      <c r="B9" s="514"/>
      <c r="C9" s="514"/>
      <c r="D9" s="514"/>
      <c r="E9" s="596"/>
    </row>
    <row r="10" spans="1:6" ht="15.75" thickBot="1" x14ac:dyDescent="0.3">
      <c r="A10" s="597" t="s">
        <v>35</v>
      </c>
      <c r="B10" s="598"/>
      <c r="C10" s="598"/>
      <c r="D10" s="599"/>
      <c r="E10" s="384" t="s">
        <v>36</v>
      </c>
    </row>
    <row r="11" spans="1:6" ht="15" x14ac:dyDescent="0.25">
      <c r="A11" s="592"/>
      <c r="B11" s="593"/>
      <c r="C11" s="385" t="s">
        <v>37</v>
      </c>
      <c r="D11" s="385"/>
      <c r="E11" s="386">
        <f>E8</f>
        <v>75000</v>
      </c>
    </row>
    <row r="12" spans="1:6" ht="15" x14ac:dyDescent="0.25">
      <c r="A12" s="594"/>
      <c r="B12" s="595"/>
      <c r="C12" s="381" t="s">
        <v>38</v>
      </c>
      <c r="D12" s="381"/>
      <c r="E12" s="21" t="s">
        <v>66</v>
      </c>
    </row>
    <row r="13" spans="1:6" ht="15" x14ac:dyDescent="0.25">
      <c r="A13" s="594"/>
      <c r="B13" s="595"/>
      <c r="C13" s="22"/>
      <c r="D13" s="23"/>
      <c r="E13" s="24"/>
    </row>
    <row r="14" spans="1:6" ht="15" x14ac:dyDescent="0.25">
      <c r="A14" s="594"/>
      <c r="B14" s="595"/>
      <c r="C14" s="346" t="s">
        <v>39</v>
      </c>
      <c r="D14" s="347"/>
      <c r="E14" s="24"/>
    </row>
    <row r="15" spans="1:6" ht="15" x14ac:dyDescent="0.25">
      <c r="A15" s="594"/>
      <c r="B15" s="595"/>
      <c r="C15" s="380" t="s">
        <v>40</v>
      </c>
      <c r="D15" s="380"/>
      <c r="E15" s="39"/>
    </row>
    <row r="16" spans="1:6" ht="15" x14ac:dyDescent="0.25">
      <c r="A16" s="594"/>
      <c r="B16" s="595"/>
      <c r="C16" s="348" t="s">
        <v>41</v>
      </c>
      <c r="D16" s="348"/>
      <c r="E16" s="40"/>
    </row>
    <row r="17" spans="1:6" ht="15" x14ac:dyDescent="0.25">
      <c r="A17" s="594"/>
      <c r="B17" s="595"/>
      <c r="C17" s="348" t="s">
        <v>42</v>
      </c>
      <c r="D17" s="348"/>
      <c r="E17" s="40"/>
    </row>
    <row r="18" spans="1:6" ht="15" x14ac:dyDescent="0.25">
      <c r="A18" s="594"/>
      <c r="B18" s="595"/>
      <c r="C18" s="348" t="s">
        <v>43</v>
      </c>
      <c r="D18" s="348"/>
      <c r="E18" s="40"/>
    </row>
    <row r="19" spans="1:6" ht="15" x14ac:dyDescent="0.25">
      <c r="A19" s="594"/>
      <c r="B19" s="595"/>
      <c r="C19" s="348" t="s">
        <v>41</v>
      </c>
      <c r="D19" s="348"/>
      <c r="E19" s="40"/>
    </row>
    <row r="20" spans="1:6" ht="15" x14ac:dyDescent="0.25">
      <c r="A20" s="594"/>
      <c r="B20" s="595"/>
      <c r="C20" s="348" t="s">
        <v>42</v>
      </c>
      <c r="D20" s="348"/>
      <c r="E20" s="40"/>
    </row>
    <row r="21" spans="1:6" ht="15" x14ac:dyDescent="0.25">
      <c r="A21" s="594"/>
      <c r="B21" s="595"/>
      <c r="C21" s="382"/>
      <c r="D21" s="383"/>
      <c r="E21" s="26"/>
    </row>
    <row r="22" spans="1:6" ht="15" x14ac:dyDescent="0.25">
      <c r="A22" s="590" t="s">
        <v>44</v>
      </c>
      <c r="B22" s="591"/>
      <c r="C22" s="591"/>
      <c r="D22" s="591"/>
      <c r="E22" s="41"/>
    </row>
    <row r="23" spans="1:6" ht="15.75" thickBot="1" x14ac:dyDescent="0.3">
      <c r="A23" s="588" t="s">
        <v>45</v>
      </c>
      <c r="B23" s="589"/>
      <c r="C23" s="589"/>
      <c r="D23" s="589"/>
      <c r="E23" s="42"/>
    </row>
    <row r="24" spans="1:6" ht="15.75" thickBot="1" x14ac:dyDescent="0.3">
      <c r="A24" s="28"/>
      <c r="B24" s="29"/>
      <c r="C24" s="29"/>
      <c r="D24" s="8"/>
      <c r="E24" s="30"/>
    </row>
    <row r="25" spans="1:6" ht="30.75" thickBot="1" x14ac:dyDescent="0.25">
      <c r="A25" s="328" t="s">
        <v>224</v>
      </c>
      <c r="B25" s="328" t="s">
        <v>46</v>
      </c>
      <c r="C25" s="49" t="s">
        <v>47</v>
      </c>
      <c r="D25" s="50" t="s">
        <v>48</v>
      </c>
      <c r="E25" s="50" t="s">
        <v>36</v>
      </c>
      <c r="F25" s="51" t="s">
        <v>78</v>
      </c>
    </row>
    <row r="26" spans="1:6" ht="15.75" thickBot="1" x14ac:dyDescent="0.3">
      <c r="A26" s="287"/>
      <c r="B26" s="329"/>
      <c r="C26" s="197"/>
      <c r="D26" s="198"/>
      <c r="E26" s="199"/>
      <c r="F26" s="200"/>
    </row>
    <row r="27" spans="1:6" ht="15" x14ac:dyDescent="0.25">
      <c r="A27" s="440">
        <v>1</v>
      </c>
      <c r="B27" s="324">
        <v>1</v>
      </c>
      <c r="C27" s="201" t="s">
        <v>49</v>
      </c>
      <c r="D27" s="202">
        <v>0</v>
      </c>
      <c r="E27" s="203">
        <f t="shared" ref="E27:E35" si="0">D27*($E$23)</f>
        <v>0</v>
      </c>
      <c r="F27" s="204"/>
    </row>
    <row r="28" spans="1:6" ht="15" x14ac:dyDescent="0.25">
      <c r="A28" s="455"/>
      <c r="B28" s="265">
        <v>2</v>
      </c>
      <c r="C28" s="45" t="s">
        <v>50</v>
      </c>
      <c r="D28" s="31">
        <v>0.2</v>
      </c>
      <c r="E28" s="46">
        <f t="shared" si="0"/>
        <v>0</v>
      </c>
      <c r="F28" s="56" t="s">
        <v>80</v>
      </c>
    </row>
    <row r="29" spans="1:6" ht="15.75" thickBot="1" x14ac:dyDescent="0.3">
      <c r="A29" s="455"/>
      <c r="B29" s="265">
        <v>3</v>
      </c>
      <c r="C29" s="45" t="s">
        <v>51</v>
      </c>
      <c r="D29" s="31">
        <v>0.25</v>
      </c>
      <c r="E29" s="46">
        <f t="shared" si="0"/>
        <v>0</v>
      </c>
      <c r="F29" s="56" t="s">
        <v>80</v>
      </c>
    </row>
    <row r="30" spans="1:6" ht="15.75" thickBot="1" x14ac:dyDescent="0.3">
      <c r="A30" s="441"/>
      <c r="B30" s="277">
        <v>4</v>
      </c>
      <c r="C30" s="54" t="s">
        <v>52</v>
      </c>
      <c r="D30" s="55">
        <v>0.08</v>
      </c>
      <c r="E30" s="47">
        <f t="shared" si="0"/>
        <v>0</v>
      </c>
      <c r="F30" s="57" t="s">
        <v>80</v>
      </c>
    </row>
    <row r="31" spans="1:6" ht="15" x14ac:dyDescent="0.25">
      <c r="A31" s="440">
        <v>2</v>
      </c>
      <c r="B31" s="324">
        <v>5</v>
      </c>
      <c r="C31" s="201" t="s">
        <v>53</v>
      </c>
      <c r="D31" s="202">
        <v>0.15</v>
      </c>
      <c r="E31" s="203">
        <f t="shared" si="0"/>
        <v>0</v>
      </c>
      <c r="F31" s="204" t="s">
        <v>80</v>
      </c>
    </row>
    <row r="32" spans="1:6" ht="15.75" thickBot="1" x14ac:dyDescent="0.3">
      <c r="A32" s="441"/>
      <c r="B32" s="277">
        <v>6</v>
      </c>
      <c r="C32" s="192" t="s">
        <v>54</v>
      </c>
      <c r="D32" s="55">
        <v>0.1</v>
      </c>
      <c r="E32" s="47">
        <f t="shared" si="0"/>
        <v>0</v>
      </c>
      <c r="F32" s="57" t="s">
        <v>80</v>
      </c>
    </row>
    <row r="33" spans="1:10" ht="15" x14ac:dyDescent="0.25">
      <c r="A33" s="440">
        <v>3</v>
      </c>
      <c r="B33" s="324">
        <v>7</v>
      </c>
      <c r="C33" s="257" t="s">
        <v>55</v>
      </c>
      <c r="D33" s="202">
        <v>0.04</v>
      </c>
      <c r="E33" s="203">
        <f t="shared" si="0"/>
        <v>0</v>
      </c>
      <c r="F33" s="204" t="s">
        <v>80</v>
      </c>
    </row>
    <row r="34" spans="1:10" ht="15.75" thickBot="1" x14ac:dyDescent="0.3">
      <c r="A34" s="441"/>
      <c r="B34" s="277">
        <v>8</v>
      </c>
      <c r="C34" s="192" t="s">
        <v>246</v>
      </c>
      <c r="D34" s="55">
        <v>0.15</v>
      </c>
      <c r="E34" s="47">
        <f t="shared" si="0"/>
        <v>0</v>
      </c>
      <c r="F34" s="57" t="s">
        <v>80</v>
      </c>
    </row>
    <row r="35" spans="1:10" ht="15.75" thickBot="1" x14ac:dyDescent="0.3">
      <c r="A35" s="319">
        <v>4</v>
      </c>
      <c r="B35" s="325">
        <v>9</v>
      </c>
      <c r="C35" s="208" t="s">
        <v>57</v>
      </c>
      <c r="D35" s="209">
        <v>0.01</v>
      </c>
      <c r="E35" s="52">
        <f t="shared" si="0"/>
        <v>0</v>
      </c>
      <c r="F35" s="210" t="s">
        <v>80</v>
      </c>
    </row>
    <row r="36" spans="1:10" ht="15.75" thickBot="1" x14ac:dyDescent="0.3">
      <c r="A36" s="507"/>
      <c r="B36" s="329"/>
      <c r="C36" s="197"/>
      <c r="D36" s="205"/>
      <c r="E36" s="206"/>
      <c r="F36" s="207"/>
    </row>
    <row r="37" spans="1:10" ht="15.75" thickBot="1" x14ac:dyDescent="0.3">
      <c r="A37" s="508"/>
      <c r="B37" s="325"/>
      <c r="C37" s="186" t="s">
        <v>58</v>
      </c>
      <c r="D37" s="186"/>
      <c r="E37" s="52">
        <f>SUM(E27:E35)</f>
        <v>0</v>
      </c>
    </row>
    <row r="38" spans="1:10" ht="15.75" thickBot="1" x14ac:dyDescent="0.3">
      <c r="A38" s="29"/>
      <c r="B38" s="29"/>
      <c r="C38" s="29"/>
      <c r="D38" s="8"/>
      <c r="E38" s="8"/>
    </row>
    <row r="39" spans="1:10" s="236" customFormat="1" ht="14.25" customHeight="1" thickBot="1" x14ac:dyDescent="0.25">
      <c r="A39" s="489" t="s">
        <v>251</v>
      </c>
      <c r="B39" s="490"/>
      <c r="C39" s="490"/>
      <c r="D39" s="490"/>
      <c r="E39" s="491"/>
      <c r="F39" s="50" t="s">
        <v>252</v>
      </c>
      <c r="G39" s="411"/>
    </row>
    <row r="40" spans="1:10" s="236" customFormat="1" x14ac:dyDescent="0.2">
      <c r="A40" s="492" t="s">
        <v>259</v>
      </c>
      <c r="B40" s="493"/>
      <c r="C40" s="493"/>
      <c r="D40" s="493"/>
      <c r="E40" s="493"/>
      <c r="F40" s="425"/>
      <c r="G40" s="411"/>
    </row>
    <row r="41" spans="1:10" s="236" customFormat="1" x14ac:dyDescent="0.2">
      <c r="A41" s="494" t="s">
        <v>254</v>
      </c>
      <c r="B41" s="445"/>
      <c r="C41" s="445"/>
      <c r="D41" s="445"/>
      <c r="E41" s="445"/>
      <c r="F41" s="426"/>
      <c r="G41" s="411"/>
    </row>
    <row r="42" spans="1:10" s="236" customFormat="1" ht="15" thickBot="1" x14ac:dyDescent="0.25">
      <c r="A42" s="495" t="s">
        <v>255</v>
      </c>
      <c r="B42" s="496"/>
      <c r="C42" s="496"/>
      <c r="D42" s="496"/>
      <c r="E42" s="496"/>
      <c r="F42" s="427"/>
      <c r="G42" s="411"/>
    </row>
    <row r="43" spans="1:10" x14ac:dyDescent="0.2">
      <c r="I43" s="428"/>
      <c r="J43" s="428"/>
    </row>
    <row r="46" spans="1:10" s="1" customFormat="1" x14ac:dyDescent="0.2">
      <c r="A46" s="172"/>
      <c r="B46" s="172"/>
      <c r="C46" s="172"/>
      <c r="E46" s="171"/>
      <c r="F46" s="171"/>
      <c r="G46"/>
      <c r="H46"/>
      <c r="I46"/>
    </row>
    <row r="47" spans="1:10" s="1" customFormat="1" ht="28.5" x14ac:dyDescent="0.2">
      <c r="A47" s="252" t="s">
        <v>23</v>
      </c>
      <c r="C47" s="253" t="s">
        <v>24</v>
      </c>
      <c r="D47" s="10"/>
      <c r="E47" s="9" t="s">
        <v>25</v>
      </c>
      <c r="G47"/>
      <c r="H47"/>
      <c r="I47"/>
    </row>
  </sheetData>
  <mergeCells count="28">
    <mergeCell ref="A39:E39"/>
    <mergeCell ref="A40:E40"/>
    <mergeCell ref="A41:E41"/>
    <mergeCell ref="A42:E42"/>
    <mergeCell ref="A3:F3"/>
    <mergeCell ref="A20:B20"/>
    <mergeCell ref="A21:B21"/>
    <mergeCell ref="A19:B19"/>
    <mergeCell ref="A9:E9"/>
    <mergeCell ref="A10:D10"/>
    <mergeCell ref="A6:C6"/>
    <mergeCell ref="A7:F7"/>
    <mergeCell ref="A8:B8"/>
    <mergeCell ref="A1:F1"/>
    <mergeCell ref="A27:A30"/>
    <mergeCell ref="A31:A32"/>
    <mergeCell ref="A33:A34"/>
    <mergeCell ref="A36:A37"/>
    <mergeCell ref="A23:D23"/>
    <mergeCell ref="A22:D22"/>
    <mergeCell ref="A11:B11"/>
    <mergeCell ref="A12:B12"/>
    <mergeCell ref="A13:B13"/>
    <mergeCell ref="A14:B14"/>
    <mergeCell ref="A15:B15"/>
    <mergeCell ref="A16:B16"/>
    <mergeCell ref="A17:B17"/>
    <mergeCell ref="A18:B18"/>
  </mergeCells>
  <pageMargins left="0.7" right="0.7" top="0.78740157499999996" bottom="0.78740157499999996" header="0.3" footer="0.3"/>
  <pageSetup paperSize="9" scale="51" orientation="portrait" verticalDpi="0" r:id="rId1"/>
  <headerFooter>
    <oddHeader>&amp;L„Grundschule mit Hort 
Seeland OT Nachterstedt“&amp;CGeneralplanung des Vorhabens&amp;R&amp;A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09A8C-3DD6-46DA-A69E-DF744D6F3F29}">
  <dimension ref="A1:I40"/>
  <sheetViews>
    <sheetView zoomScaleNormal="100" workbookViewId="0">
      <selection activeCell="C19" sqref="C19"/>
    </sheetView>
  </sheetViews>
  <sheetFormatPr baseColWidth="10" defaultRowHeight="14.25" x14ac:dyDescent="0.2"/>
  <cols>
    <col min="1" max="1" width="7.875" customWidth="1"/>
    <col min="2" max="2" width="39.625" customWidth="1"/>
    <col min="3" max="3" width="16" customWidth="1"/>
    <col min="4" max="4" width="20.625" customWidth="1"/>
    <col min="5" max="5" width="20.5" customWidth="1"/>
    <col min="6" max="6" width="21.375" customWidth="1"/>
    <col min="7" max="7" width="22.375" customWidth="1"/>
  </cols>
  <sheetData>
    <row r="1" spans="1:7" ht="33.75" customHeight="1" thickBot="1" x14ac:dyDescent="0.25">
      <c r="A1" s="497" t="s">
        <v>11</v>
      </c>
      <c r="B1" s="498"/>
      <c r="C1" s="498"/>
      <c r="D1" s="498"/>
      <c r="E1" s="498"/>
      <c r="F1" s="499"/>
    </row>
    <row r="3" spans="1:7" ht="27" customHeight="1" x14ac:dyDescent="0.2">
      <c r="A3" s="522" t="s">
        <v>144</v>
      </c>
      <c r="B3" s="523"/>
      <c r="C3" s="523"/>
      <c r="D3" s="523"/>
      <c r="E3" s="523"/>
      <c r="F3" s="523"/>
    </row>
    <row r="4" spans="1:7" x14ac:dyDescent="0.2">
      <c r="A4" s="11"/>
      <c r="B4" s="11"/>
      <c r="C4" s="11"/>
      <c r="D4" s="11"/>
      <c r="E4" s="11"/>
      <c r="F4" s="11"/>
    </row>
    <row r="5" spans="1:7" ht="15.75" thickBot="1" x14ac:dyDescent="0.3">
      <c r="A5" s="28"/>
      <c r="B5" s="29"/>
      <c r="C5" s="29"/>
      <c r="D5" s="8"/>
      <c r="E5" s="8"/>
      <c r="F5" s="8"/>
    </row>
    <row r="6" spans="1:7" ht="30.75" thickBot="1" x14ac:dyDescent="0.25">
      <c r="A6" s="97" t="s">
        <v>145</v>
      </c>
      <c r="B6" s="98" t="s">
        <v>146</v>
      </c>
      <c r="C6" s="99" t="s">
        <v>147</v>
      </c>
      <c r="D6" s="100" t="s">
        <v>148</v>
      </c>
      <c r="E6" s="101" t="s">
        <v>149</v>
      </c>
      <c r="F6" s="101" t="s">
        <v>150</v>
      </c>
      <c r="G6" s="51" t="s">
        <v>78</v>
      </c>
    </row>
    <row r="7" spans="1:7" ht="15" x14ac:dyDescent="0.25">
      <c r="A7" s="78">
        <v>1</v>
      </c>
      <c r="B7" s="79" t="s">
        <v>151</v>
      </c>
      <c r="C7" s="80">
        <v>1</v>
      </c>
      <c r="D7" s="81" t="s">
        <v>152</v>
      </c>
      <c r="E7" s="82"/>
      <c r="F7" s="83">
        <f>C7*E7</f>
        <v>0</v>
      </c>
      <c r="G7" s="56" t="s">
        <v>79</v>
      </c>
    </row>
    <row r="8" spans="1:7" ht="27" thickBot="1" x14ac:dyDescent="0.3">
      <c r="A8" s="78">
        <v>2</v>
      </c>
      <c r="B8" s="84" t="s">
        <v>153</v>
      </c>
      <c r="C8" s="80">
        <v>1</v>
      </c>
      <c r="D8" s="81" t="s">
        <v>152</v>
      </c>
      <c r="E8" s="82"/>
      <c r="F8" s="85">
        <f t="shared" ref="F8" si="0">C8*E8</f>
        <v>0</v>
      </c>
      <c r="G8" s="56" t="s">
        <v>79</v>
      </c>
    </row>
    <row r="9" spans="1:7" ht="15.75" thickBot="1" x14ac:dyDescent="0.3">
      <c r="A9" s="86"/>
      <c r="B9" s="87" t="s">
        <v>154</v>
      </c>
      <c r="C9" s="36"/>
      <c r="D9" s="37"/>
      <c r="E9" s="37"/>
      <c r="F9" s="88">
        <f>SUM(F7:F8)</f>
        <v>0</v>
      </c>
      <c r="G9" s="56"/>
    </row>
    <row r="10" spans="1:7" ht="15.75" thickBot="1" x14ac:dyDescent="0.3">
      <c r="A10" s="74" t="s">
        <v>145</v>
      </c>
      <c r="B10" s="89" t="s">
        <v>155</v>
      </c>
      <c r="C10" s="75" t="s">
        <v>147</v>
      </c>
      <c r="D10" s="76" t="s">
        <v>148</v>
      </c>
      <c r="E10" s="77" t="s">
        <v>149</v>
      </c>
      <c r="F10" s="77" t="s">
        <v>150</v>
      </c>
      <c r="G10" s="56"/>
    </row>
    <row r="11" spans="1:7" ht="15" x14ac:dyDescent="0.25">
      <c r="A11" s="78">
        <v>1</v>
      </c>
      <c r="B11" s="84" t="s">
        <v>156</v>
      </c>
      <c r="C11" s="80">
        <v>1</v>
      </c>
      <c r="D11" s="81" t="s">
        <v>152</v>
      </c>
      <c r="E11" s="82"/>
      <c r="F11" s="83">
        <f>C11*E11</f>
        <v>0</v>
      </c>
      <c r="G11" s="68" t="s">
        <v>80</v>
      </c>
    </row>
    <row r="12" spans="1:7" ht="26.25" x14ac:dyDescent="0.25">
      <c r="A12" s="78">
        <v>2</v>
      </c>
      <c r="B12" s="84" t="s">
        <v>157</v>
      </c>
      <c r="C12" s="80">
        <v>1</v>
      </c>
      <c r="D12" s="81" t="s">
        <v>152</v>
      </c>
      <c r="E12" s="82"/>
      <c r="F12" s="83">
        <f>C12*E12</f>
        <v>0</v>
      </c>
      <c r="G12" s="68" t="s">
        <v>80</v>
      </c>
    </row>
    <row r="13" spans="1:7" ht="26.25" x14ac:dyDescent="0.25">
      <c r="A13" s="78">
        <v>3</v>
      </c>
      <c r="B13" s="84" t="s">
        <v>158</v>
      </c>
      <c r="C13" s="80">
        <v>1</v>
      </c>
      <c r="D13" s="81" t="s">
        <v>152</v>
      </c>
      <c r="E13" s="82"/>
      <c r="F13" s="83">
        <f>C13*E13</f>
        <v>0</v>
      </c>
      <c r="G13" s="56" t="s">
        <v>80</v>
      </c>
    </row>
    <row r="14" spans="1:7" ht="27" thickBot="1" x14ac:dyDescent="0.3">
      <c r="A14" s="78">
        <v>4</v>
      </c>
      <c r="B14" s="84" t="s">
        <v>159</v>
      </c>
      <c r="C14" s="80">
        <v>35</v>
      </c>
      <c r="D14" s="81" t="s">
        <v>160</v>
      </c>
      <c r="E14" s="82"/>
      <c r="F14" s="83">
        <f>C14*E14</f>
        <v>0</v>
      </c>
      <c r="G14" s="56" t="s">
        <v>80</v>
      </c>
    </row>
    <row r="15" spans="1:7" ht="15.75" thickBot="1" x14ac:dyDescent="0.3">
      <c r="A15" s="86"/>
      <c r="B15" s="87" t="s">
        <v>161</v>
      </c>
      <c r="C15" s="36"/>
      <c r="D15" s="37"/>
      <c r="E15" s="37"/>
      <c r="F15" s="88">
        <f>SUM(F11:F14)</f>
        <v>0</v>
      </c>
      <c r="G15" s="56"/>
    </row>
    <row r="16" spans="1:7" ht="15.75" thickBot="1" x14ac:dyDescent="0.3">
      <c r="A16" s="74"/>
      <c r="B16" s="89" t="s">
        <v>162</v>
      </c>
      <c r="C16" s="75" t="s">
        <v>147</v>
      </c>
      <c r="D16" s="76" t="s">
        <v>148</v>
      </c>
      <c r="E16" s="77" t="s">
        <v>149</v>
      </c>
      <c r="F16" s="77" t="s">
        <v>150</v>
      </c>
      <c r="G16" s="102"/>
    </row>
    <row r="17" spans="1:7" ht="39" x14ac:dyDescent="0.25">
      <c r="A17" s="78" t="s">
        <v>163</v>
      </c>
      <c r="B17" s="90" t="s">
        <v>164</v>
      </c>
      <c r="C17" s="80">
        <v>4</v>
      </c>
      <c r="D17" s="81" t="s">
        <v>257</v>
      </c>
      <c r="E17" s="82"/>
      <c r="F17" s="83">
        <f>C17*E17</f>
        <v>0</v>
      </c>
      <c r="G17" s="56" t="s">
        <v>80</v>
      </c>
    </row>
    <row r="18" spans="1:7" ht="39.75" thickBot="1" x14ac:dyDescent="0.3">
      <c r="A18" s="78" t="s">
        <v>165</v>
      </c>
      <c r="B18" s="90" t="s">
        <v>166</v>
      </c>
      <c r="C18" s="80">
        <v>3</v>
      </c>
      <c r="D18" s="81" t="s">
        <v>257</v>
      </c>
      <c r="E18" s="82"/>
      <c r="F18" s="83">
        <f>C18*E18</f>
        <v>0</v>
      </c>
      <c r="G18" s="56" t="s">
        <v>80</v>
      </c>
    </row>
    <row r="19" spans="1:7" ht="27" thickBot="1" x14ac:dyDescent="0.3">
      <c r="A19" s="35"/>
      <c r="B19" s="87" t="s">
        <v>167</v>
      </c>
      <c r="C19" s="36"/>
      <c r="D19" s="37"/>
      <c r="E19" s="33"/>
      <c r="F19" s="88">
        <f>SUM(F17:F18)</f>
        <v>0</v>
      </c>
      <c r="G19" s="102"/>
    </row>
    <row r="20" spans="1:7" ht="15.75" thickBot="1" x14ac:dyDescent="0.3">
      <c r="A20" s="74"/>
      <c r="B20" s="89" t="s">
        <v>168</v>
      </c>
      <c r="C20" s="75" t="s">
        <v>147</v>
      </c>
      <c r="D20" s="76" t="s">
        <v>148</v>
      </c>
      <c r="E20" s="77" t="s">
        <v>149</v>
      </c>
      <c r="F20" s="77" t="s">
        <v>150</v>
      </c>
      <c r="G20" s="102"/>
    </row>
    <row r="21" spans="1:7" ht="15" x14ac:dyDescent="0.25">
      <c r="A21" s="78">
        <v>1</v>
      </c>
      <c r="B21" s="90" t="s">
        <v>169</v>
      </c>
      <c r="C21" s="80">
        <v>1</v>
      </c>
      <c r="D21" s="81" t="s">
        <v>152</v>
      </c>
      <c r="E21" s="82"/>
      <c r="F21" s="83">
        <f>C21*E21</f>
        <v>0</v>
      </c>
      <c r="G21" s="56" t="s">
        <v>80</v>
      </c>
    </row>
    <row r="22" spans="1:7" ht="26.25" x14ac:dyDescent="0.25">
      <c r="A22" s="78">
        <v>2</v>
      </c>
      <c r="B22" s="90" t="s">
        <v>170</v>
      </c>
      <c r="C22" s="80">
        <v>1</v>
      </c>
      <c r="D22" s="81" t="s">
        <v>152</v>
      </c>
      <c r="E22" s="82"/>
      <c r="F22" s="83">
        <f>C22*E22</f>
        <v>0</v>
      </c>
      <c r="G22" s="56" t="s">
        <v>80</v>
      </c>
    </row>
    <row r="23" spans="1:7" ht="15" x14ac:dyDescent="0.25">
      <c r="A23" s="78">
        <v>3</v>
      </c>
      <c r="B23" s="91" t="s">
        <v>171</v>
      </c>
      <c r="C23" s="80">
        <v>1</v>
      </c>
      <c r="D23" s="81" t="s">
        <v>152</v>
      </c>
      <c r="E23" s="82"/>
      <c r="F23" s="83">
        <f t="shared" ref="F23:F28" si="1">C23*E23</f>
        <v>0</v>
      </c>
      <c r="G23" s="56" t="s">
        <v>80</v>
      </c>
    </row>
    <row r="24" spans="1:7" ht="26.25" x14ac:dyDescent="0.25">
      <c r="A24" s="78">
        <v>4</v>
      </c>
      <c r="B24" s="91" t="s">
        <v>172</v>
      </c>
      <c r="C24" s="80">
        <v>1</v>
      </c>
      <c r="D24" s="81" t="s">
        <v>152</v>
      </c>
      <c r="E24" s="82"/>
      <c r="F24" s="83">
        <f t="shared" si="1"/>
        <v>0</v>
      </c>
      <c r="G24" s="56" t="s">
        <v>80</v>
      </c>
    </row>
    <row r="25" spans="1:7" ht="26.25" x14ac:dyDescent="0.25">
      <c r="A25" s="78">
        <v>5</v>
      </c>
      <c r="B25" s="91" t="s">
        <v>173</v>
      </c>
      <c r="C25" s="80">
        <v>1</v>
      </c>
      <c r="D25" s="81" t="s">
        <v>152</v>
      </c>
      <c r="E25" s="82"/>
      <c r="F25" s="83">
        <f t="shared" si="1"/>
        <v>0</v>
      </c>
      <c r="G25" s="56" t="s">
        <v>80</v>
      </c>
    </row>
    <row r="26" spans="1:7" ht="51.75" x14ac:dyDescent="0.25">
      <c r="A26" s="78">
        <v>6</v>
      </c>
      <c r="B26" s="91" t="s">
        <v>174</v>
      </c>
      <c r="C26" s="92">
        <f>50/2</f>
        <v>25</v>
      </c>
      <c r="D26" s="81" t="s">
        <v>152</v>
      </c>
      <c r="E26" s="82"/>
      <c r="F26" s="83">
        <f>C26*E26</f>
        <v>0</v>
      </c>
      <c r="G26" s="56" t="s">
        <v>80</v>
      </c>
    </row>
    <row r="27" spans="1:7" ht="26.25" x14ac:dyDescent="0.25">
      <c r="A27" s="78">
        <v>7</v>
      </c>
      <c r="B27" s="90" t="s">
        <v>175</v>
      </c>
      <c r="C27" s="80">
        <v>1</v>
      </c>
      <c r="D27" s="81" t="s">
        <v>152</v>
      </c>
      <c r="E27" s="82"/>
      <c r="F27" s="83">
        <f t="shared" si="1"/>
        <v>0</v>
      </c>
      <c r="G27" s="56" t="s">
        <v>80</v>
      </c>
    </row>
    <row r="28" spans="1:7" ht="15.75" thickBot="1" x14ac:dyDescent="0.3">
      <c r="A28" s="93">
        <v>8</v>
      </c>
      <c r="B28" s="94" t="s">
        <v>176</v>
      </c>
      <c r="C28" s="80">
        <v>1</v>
      </c>
      <c r="D28" s="81" t="s">
        <v>152</v>
      </c>
      <c r="E28" s="82"/>
      <c r="F28" s="83">
        <f t="shared" si="1"/>
        <v>0</v>
      </c>
      <c r="G28" s="56" t="s">
        <v>80</v>
      </c>
    </row>
    <row r="29" spans="1:7" ht="15.75" thickBot="1" x14ac:dyDescent="0.3">
      <c r="A29" s="86"/>
      <c r="B29" s="87" t="s">
        <v>177</v>
      </c>
      <c r="C29" s="36"/>
      <c r="D29" s="37"/>
      <c r="E29" s="33"/>
      <c r="F29" s="88">
        <f>SUM(F21:F28)</f>
        <v>0</v>
      </c>
      <c r="G29" s="102"/>
    </row>
    <row r="30" spans="1:7" ht="15.75" thickBot="1" x14ac:dyDescent="0.3">
      <c r="A30" s="74"/>
      <c r="B30" s="89" t="s">
        <v>178</v>
      </c>
      <c r="C30" s="75" t="s">
        <v>147</v>
      </c>
      <c r="D30" s="76" t="s">
        <v>148</v>
      </c>
      <c r="E30" s="77" t="s">
        <v>149</v>
      </c>
      <c r="F30" s="77" t="s">
        <v>150</v>
      </c>
      <c r="G30" s="102"/>
    </row>
    <row r="31" spans="1:7" ht="27" thickBot="1" x14ac:dyDescent="0.3">
      <c r="A31" s="78" t="s">
        <v>163</v>
      </c>
      <c r="B31" s="90" t="s">
        <v>179</v>
      </c>
      <c r="C31" s="80">
        <v>50</v>
      </c>
      <c r="D31" s="81" t="s">
        <v>152</v>
      </c>
      <c r="E31" s="82"/>
      <c r="F31" s="83">
        <f>C31*E31</f>
        <v>0</v>
      </c>
      <c r="G31" s="56" t="s">
        <v>80</v>
      </c>
    </row>
    <row r="32" spans="1:7" ht="27" thickBot="1" x14ac:dyDescent="0.3">
      <c r="A32" s="35"/>
      <c r="B32" s="87" t="s">
        <v>180</v>
      </c>
      <c r="C32" s="36"/>
      <c r="D32" s="37"/>
      <c r="E32" s="33"/>
      <c r="F32" s="88">
        <f>SUM(F31:F31)</f>
        <v>0</v>
      </c>
      <c r="G32" s="102"/>
    </row>
    <row r="33" spans="1:9" ht="15.75" thickBot="1" x14ac:dyDescent="0.3">
      <c r="A33" s="29"/>
      <c r="B33" s="29"/>
      <c r="C33" s="29"/>
      <c r="D33" s="8"/>
      <c r="E33" s="8"/>
      <c r="F33" s="95"/>
    </row>
    <row r="34" spans="1:9" ht="15" x14ac:dyDescent="0.25">
      <c r="A34" s="96"/>
      <c r="B34" s="605" t="s">
        <v>181</v>
      </c>
      <c r="C34" s="606"/>
      <c r="D34" s="606"/>
      <c r="E34" s="607"/>
      <c r="F34" s="103">
        <f>F9+F19+F15+F29+F32</f>
        <v>0</v>
      </c>
    </row>
    <row r="35" spans="1:9" ht="15" thickBot="1" x14ac:dyDescent="0.25"/>
    <row r="36" spans="1:9" s="236" customFormat="1" ht="14.25" customHeight="1" thickBot="1" x14ac:dyDescent="0.25">
      <c r="A36" s="489" t="s">
        <v>251</v>
      </c>
      <c r="B36" s="490"/>
      <c r="C36" s="490"/>
      <c r="D36" s="490"/>
      <c r="E36" s="491"/>
      <c r="F36" s="50" t="s">
        <v>252</v>
      </c>
      <c r="G36" s="411"/>
    </row>
    <row r="37" spans="1:9" s="236" customFormat="1" ht="15" thickBot="1" x14ac:dyDescent="0.25">
      <c r="A37" s="495"/>
      <c r="B37" s="496"/>
      <c r="C37" s="496"/>
      <c r="D37" s="496"/>
      <c r="E37" s="496"/>
      <c r="F37" s="427"/>
      <c r="G37" s="411"/>
    </row>
    <row r="39" spans="1:9" s="1" customFormat="1" x14ac:dyDescent="0.2">
      <c r="C39" s="172"/>
      <c r="E39" s="171"/>
      <c r="F39" s="171"/>
      <c r="G39" s="172"/>
      <c r="H39"/>
      <c r="I39"/>
    </row>
    <row r="40" spans="1:9" s="1" customFormat="1" ht="28.5" x14ac:dyDescent="0.2">
      <c r="A40" s="7" t="s">
        <v>23</v>
      </c>
      <c r="B40" s="9" t="s">
        <v>24</v>
      </c>
      <c r="D40" s="10"/>
      <c r="F40" s="9" t="s">
        <v>25</v>
      </c>
      <c r="H40"/>
      <c r="I40"/>
    </row>
  </sheetData>
  <mergeCells count="5">
    <mergeCell ref="A3:F3"/>
    <mergeCell ref="B34:E34"/>
    <mergeCell ref="A1:F1"/>
    <mergeCell ref="A36:E36"/>
    <mergeCell ref="A37:E37"/>
  </mergeCells>
  <pageMargins left="0.7" right="0.7" top="0.78740157499999996" bottom="0.78740157499999996" header="0.3" footer="0.3"/>
  <pageSetup paperSize="9" scale="51" orientation="portrait" verticalDpi="0" r:id="rId1"/>
  <headerFooter>
    <oddHeader>&amp;L„Grundschule mit Hort 
Seeland OT Nachterstedt“&amp;CGeneralplanung des Vorhabens&amp;R&amp;A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C92F1-C35F-486B-AFB4-0979D57167F5}">
  <dimension ref="A1:I39"/>
  <sheetViews>
    <sheetView zoomScaleNormal="100" workbookViewId="0">
      <selection activeCell="A34" sqref="A34:XFD35"/>
    </sheetView>
  </sheetViews>
  <sheetFormatPr baseColWidth="10" defaultRowHeight="14.25" x14ac:dyDescent="0.2"/>
  <cols>
    <col min="1" max="1" width="7.875" customWidth="1"/>
    <col min="2" max="2" width="27.875" customWidth="1"/>
    <col min="3" max="3" width="25.875" customWidth="1"/>
    <col min="4" max="4" width="20.625" customWidth="1"/>
    <col min="5" max="5" width="20.5" customWidth="1"/>
    <col min="6" max="6" width="22.375" customWidth="1"/>
  </cols>
  <sheetData>
    <row r="1" spans="1:6" ht="33.75" customHeight="1" thickBot="1" x14ac:dyDescent="0.25">
      <c r="A1" s="611" t="s">
        <v>11</v>
      </c>
      <c r="B1" s="612"/>
      <c r="C1" s="612"/>
      <c r="D1" s="612"/>
      <c r="E1" s="613"/>
    </row>
    <row r="3" spans="1:6" ht="27" customHeight="1" x14ac:dyDescent="0.2">
      <c r="A3" s="522" t="s">
        <v>205</v>
      </c>
      <c r="B3" s="523"/>
      <c r="C3" s="523"/>
      <c r="D3" s="523"/>
      <c r="E3" s="523"/>
    </row>
    <row r="4" spans="1:6" x14ac:dyDescent="0.2">
      <c r="A4" s="11"/>
      <c r="B4" s="11"/>
      <c r="C4" s="11"/>
      <c r="D4" s="11"/>
      <c r="E4" s="11"/>
    </row>
    <row r="5" spans="1:6" ht="15.75" thickBot="1" x14ac:dyDescent="0.3">
      <c r="A5" s="28"/>
      <c r="B5" s="29"/>
      <c r="C5" s="29"/>
      <c r="D5" s="8"/>
      <c r="E5" s="8"/>
    </row>
    <row r="6" spans="1:6" ht="15.75" thickBot="1" x14ac:dyDescent="0.3">
      <c r="A6" s="597" t="s">
        <v>182</v>
      </c>
      <c r="B6" s="598"/>
      <c r="C6" s="598"/>
      <c r="D6" s="598"/>
      <c r="E6" s="614"/>
    </row>
    <row r="7" spans="1:6" ht="15" x14ac:dyDescent="0.2">
      <c r="A7" s="104"/>
      <c r="B7" s="105" t="s">
        <v>207</v>
      </c>
      <c r="C7" s="615" t="s">
        <v>206</v>
      </c>
      <c r="D7" s="615"/>
      <c r="E7" s="616"/>
    </row>
    <row r="8" spans="1:6" x14ac:dyDescent="0.2">
      <c r="A8" s="106"/>
      <c r="B8" s="107"/>
      <c r="C8" s="108" t="s">
        <v>183</v>
      </c>
      <c r="D8" s="108" t="s">
        <v>184</v>
      </c>
      <c r="E8" s="109" t="s">
        <v>185</v>
      </c>
    </row>
    <row r="9" spans="1:6" x14ac:dyDescent="0.2">
      <c r="A9" s="106"/>
      <c r="B9" s="110" t="s">
        <v>186</v>
      </c>
      <c r="C9" s="111">
        <v>4372.42</v>
      </c>
      <c r="D9" s="112"/>
      <c r="E9" s="113"/>
    </row>
    <row r="10" spans="1:6" x14ac:dyDescent="0.2">
      <c r="A10" s="114"/>
      <c r="B10" s="617"/>
      <c r="C10" s="618"/>
      <c r="D10" s="618"/>
      <c r="E10" s="619"/>
    </row>
    <row r="11" spans="1:6" ht="15" x14ac:dyDescent="0.25">
      <c r="A11" s="114"/>
      <c r="B11" s="105" t="s">
        <v>187</v>
      </c>
      <c r="C11" s="620"/>
      <c r="D11" s="621"/>
      <c r="E11" s="622"/>
    </row>
    <row r="12" spans="1:6" x14ac:dyDescent="0.2">
      <c r="A12" s="114"/>
      <c r="B12" s="115" t="s">
        <v>188</v>
      </c>
      <c r="C12" s="623" t="s">
        <v>189</v>
      </c>
      <c r="D12" s="624"/>
      <c r="E12" s="625"/>
    </row>
    <row r="13" spans="1:6" ht="15" x14ac:dyDescent="0.25">
      <c r="A13" s="114"/>
      <c r="B13" s="116" t="s">
        <v>188</v>
      </c>
      <c r="C13" s="620">
        <v>0</v>
      </c>
      <c r="D13" s="621"/>
      <c r="E13" s="622"/>
    </row>
    <row r="14" spans="1:6" ht="15" thickBot="1" x14ac:dyDescent="0.25">
      <c r="A14" s="117"/>
      <c r="B14" s="118"/>
      <c r="C14" s="119"/>
      <c r="D14" s="120"/>
      <c r="E14" s="2"/>
    </row>
    <row r="15" spans="1:6" ht="30.75" thickBot="1" x14ac:dyDescent="0.25">
      <c r="A15" s="218" t="s">
        <v>224</v>
      </c>
      <c r="B15" s="50" t="s">
        <v>46</v>
      </c>
      <c r="C15" s="50" t="s">
        <v>190</v>
      </c>
      <c r="D15" s="50" t="s">
        <v>48</v>
      </c>
      <c r="E15" s="50" t="s">
        <v>36</v>
      </c>
      <c r="F15" s="51" t="s">
        <v>78</v>
      </c>
    </row>
    <row r="16" spans="1:6" ht="15" x14ac:dyDescent="0.2">
      <c r="A16" s="626">
        <v>1</v>
      </c>
      <c r="B16" s="357" t="s">
        <v>191</v>
      </c>
      <c r="C16" s="142" t="s">
        <v>49</v>
      </c>
      <c r="D16" s="143">
        <v>0</v>
      </c>
      <c r="E16" s="394">
        <f>D16*$C$13</f>
        <v>0</v>
      </c>
      <c r="F16" s="69"/>
    </row>
    <row r="17" spans="1:6" ht="15" x14ac:dyDescent="0.2">
      <c r="A17" s="627"/>
      <c r="B17" s="334" t="s">
        <v>192</v>
      </c>
      <c r="C17" s="145" t="s">
        <v>50</v>
      </c>
      <c r="D17" s="146">
        <v>0.15</v>
      </c>
      <c r="E17" s="144">
        <f>D17*$C$13</f>
        <v>0</v>
      </c>
      <c r="F17" s="71" t="s">
        <v>79</v>
      </c>
    </row>
    <row r="18" spans="1:6" ht="15" x14ac:dyDescent="0.2">
      <c r="A18" s="627"/>
      <c r="B18" s="334" t="s">
        <v>193</v>
      </c>
      <c r="C18" s="145" t="s">
        <v>51</v>
      </c>
      <c r="D18" s="146">
        <v>0.19</v>
      </c>
      <c r="E18" s="144">
        <f t="shared" ref="E18:E21" si="0">D18*$C$13</f>
        <v>0</v>
      </c>
      <c r="F18" s="71" t="s">
        <v>79</v>
      </c>
    </row>
    <row r="19" spans="1:6" ht="15.75" thickBot="1" x14ac:dyDescent="0.25">
      <c r="A19" s="628"/>
      <c r="B19" s="335" t="s">
        <v>194</v>
      </c>
      <c r="C19" s="147" t="s">
        <v>195</v>
      </c>
      <c r="D19" s="148">
        <v>0.15</v>
      </c>
      <c r="E19" s="149">
        <f t="shared" si="0"/>
        <v>0</v>
      </c>
      <c r="F19" s="72" t="s">
        <v>79</v>
      </c>
    </row>
    <row r="20" spans="1:6" ht="15.75" thickBot="1" x14ac:dyDescent="0.25">
      <c r="A20" s="86">
        <v>2</v>
      </c>
      <c r="B20" s="320" t="s">
        <v>196</v>
      </c>
      <c r="C20" s="302" t="s">
        <v>53</v>
      </c>
      <c r="D20" s="303">
        <v>0.18</v>
      </c>
      <c r="E20" s="393">
        <f t="shared" si="0"/>
        <v>0</v>
      </c>
      <c r="F20" s="304" t="s">
        <v>80</v>
      </c>
    </row>
    <row r="21" spans="1:6" ht="32.25" customHeight="1" thickBot="1" x14ac:dyDescent="0.25">
      <c r="A21" s="300">
        <v>3</v>
      </c>
      <c r="B21" s="320" t="s">
        <v>197</v>
      </c>
      <c r="C21" s="392" t="s">
        <v>198</v>
      </c>
      <c r="D21" s="303">
        <v>0.32</v>
      </c>
      <c r="E21" s="393">
        <f t="shared" si="0"/>
        <v>0</v>
      </c>
      <c r="F21" s="304" t="s">
        <v>80</v>
      </c>
    </row>
    <row r="22" spans="1:6" ht="15.75" thickBot="1" x14ac:dyDescent="0.25">
      <c r="A22" s="390"/>
      <c r="B22" s="121"/>
      <c r="C22" s="121"/>
      <c r="D22" s="122"/>
      <c r="E22" s="123"/>
      <c r="F22" s="68"/>
    </row>
    <row r="23" spans="1:6" ht="15.75" customHeight="1" thickBot="1" x14ac:dyDescent="0.25">
      <c r="A23" s="608" t="s">
        <v>208</v>
      </c>
      <c r="B23" s="609"/>
      <c r="C23" s="609"/>
      <c r="D23" s="610"/>
      <c r="E23" s="124">
        <f>SUM(E16:E22)</f>
        <v>0</v>
      </c>
      <c r="F23" s="56"/>
    </row>
    <row r="24" spans="1:6" ht="15.75" thickBot="1" x14ac:dyDescent="0.25">
      <c r="A24" s="2"/>
      <c r="B24" s="125"/>
      <c r="C24" s="122"/>
      <c r="D24" s="122"/>
      <c r="E24" s="126"/>
      <c r="F24" s="56"/>
    </row>
    <row r="25" spans="1:6" ht="15.75" thickBot="1" x14ac:dyDescent="0.25">
      <c r="A25" s="50" t="s">
        <v>46</v>
      </c>
      <c r="B25" s="50" t="s">
        <v>190</v>
      </c>
      <c r="C25" s="50" t="s">
        <v>199</v>
      </c>
      <c r="D25" s="50" t="s">
        <v>36</v>
      </c>
      <c r="E25" s="131" t="s">
        <v>36</v>
      </c>
      <c r="F25" s="130"/>
    </row>
    <row r="26" spans="1:6" ht="28.5" x14ac:dyDescent="0.2">
      <c r="A26" s="132" t="s">
        <v>200</v>
      </c>
      <c r="B26" s="133" t="s">
        <v>201</v>
      </c>
      <c r="C26" s="134">
        <v>10</v>
      </c>
      <c r="D26" s="58">
        <v>0</v>
      </c>
      <c r="E26" s="154">
        <f>C26*D26</f>
        <v>0</v>
      </c>
      <c r="F26" s="135" t="s">
        <v>80</v>
      </c>
    </row>
    <row r="27" spans="1:6" ht="28.5" x14ac:dyDescent="0.2">
      <c r="A27" s="136" t="s">
        <v>196</v>
      </c>
      <c r="B27" s="137" t="s">
        <v>202</v>
      </c>
      <c r="C27" s="138">
        <v>5</v>
      </c>
      <c r="D27" s="59">
        <v>0</v>
      </c>
      <c r="E27" s="155">
        <f>C27*D27</f>
        <v>0</v>
      </c>
      <c r="F27" s="135" t="s">
        <v>80</v>
      </c>
    </row>
    <row r="28" spans="1:6" ht="43.5" thickBot="1" x14ac:dyDescent="0.25">
      <c r="A28" s="139" t="s">
        <v>197</v>
      </c>
      <c r="B28" s="140" t="s">
        <v>203</v>
      </c>
      <c r="C28" s="141">
        <v>10</v>
      </c>
      <c r="D28" s="67">
        <v>0</v>
      </c>
      <c r="E28" s="156">
        <f>C28*D28</f>
        <v>0</v>
      </c>
      <c r="F28" s="135" t="s">
        <v>80</v>
      </c>
    </row>
    <row r="29" spans="1:6" ht="15.75" thickBot="1" x14ac:dyDescent="0.25">
      <c r="A29" s="2"/>
      <c r="B29" s="121"/>
      <c r="C29" s="121"/>
      <c r="D29" s="122"/>
      <c r="E29" s="6"/>
      <c r="F29" s="102"/>
    </row>
    <row r="30" spans="1:6" ht="15.75" thickBot="1" x14ac:dyDescent="0.25">
      <c r="A30" s="127"/>
      <c r="B30" s="608" t="s">
        <v>204</v>
      </c>
      <c r="C30" s="609"/>
      <c r="D30" s="610"/>
      <c r="E30" s="157">
        <f>SUM(E26:E28)</f>
        <v>0</v>
      </c>
      <c r="F30" s="102"/>
    </row>
    <row r="31" spans="1:6" ht="15" thickBot="1" x14ac:dyDescent="0.25">
      <c r="A31" s="2"/>
      <c r="B31" s="128"/>
      <c r="C31" s="121"/>
      <c r="D31" s="129"/>
      <c r="E31" s="129"/>
      <c r="F31" s="56"/>
    </row>
    <row r="32" spans="1:6" ht="15.75" thickBot="1" x14ac:dyDescent="0.25">
      <c r="A32" s="35"/>
      <c r="B32" s="442" t="s">
        <v>209</v>
      </c>
      <c r="C32" s="443"/>
      <c r="D32" s="444"/>
      <c r="E32" s="157">
        <f>E23+E30</f>
        <v>0</v>
      </c>
      <c r="F32" s="102"/>
    </row>
    <row r="33" spans="1:9" ht="15" thickBot="1" x14ac:dyDescent="0.25"/>
    <row r="34" spans="1:9" s="236" customFormat="1" ht="14.25" customHeight="1" thickBot="1" x14ac:dyDescent="0.25">
      <c r="A34" s="489" t="s">
        <v>251</v>
      </c>
      <c r="B34" s="490"/>
      <c r="C34" s="490"/>
      <c r="D34" s="490"/>
      <c r="E34" s="491"/>
      <c r="F34" s="50" t="s">
        <v>252</v>
      </c>
      <c r="G34" s="411"/>
    </row>
    <row r="35" spans="1:9" s="236" customFormat="1" ht="15" thickBot="1" x14ac:dyDescent="0.25">
      <c r="A35" s="495"/>
      <c r="B35" s="496"/>
      <c r="C35" s="496"/>
      <c r="D35" s="496"/>
      <c r="E35" s="496"/>
      <c r="F35" s="427"/>
      <c r="G35" s="411"/>
    </row>
    <row r="38" spans="1:9" s="1" customFormat="1" x14ac:dyDescent="0.2">
      <c r="B38" s="172"/>
      <c r="C38" s="172"/>
      <c r="D38" s="172"/>
      <c r="E38" s="171"/>
      <c r="F38" s="171"/>
      <c r="G38"/>
      <c r="H38"/>
      <c r="I38"/>
    </row>
    <row r="39" spans="1:9" s="1" customFormat="1" ht="28.5" x14ac:dyDescent="0.2">
      <c r="A39" s="7" t="s">
        <v>23</v>
      </c>
      <c r="B39" s="253" t="s">
        <v>24</v>
      </c>
      <c r="E39" s="9" t="s">
        <v>25</v>
      </c>
      <c r="G39"/>
      <c r="H39"/>
      <c r="I39"/>
    </row>
  </sheetData>
  <mergeCells count="14">
    <mergeCell ref="A34:E34"/>
    <mergeCell ref="A35:E35"/>
    <mergeCell ref="B30:D30"/>
    <mergeCell ref="B32:D32"/>
    <mergeCell ref="A1:E1"/>
    <mergeCell ref="A3:E3"/>
    <mergeCell ref="A6:E6"/>
    <mergeCell ref="C7:E7"/>
    <mergeCell ref="B10:E10"/>
    <mergeCell ref="C11:E11"/>
    <mergeCell ref="C12:E12"/>
    <mergeCell ref="C13:E13"/>
    <mergeCell ref="A16:A19"/>
    <mergeCell ref="A23:D23"/>
  </mergeCells>
  <pageMargins left="0.7" right="0.7" top="0.78740157499999996" bottom="0.78740157499999996" header="0.3" footer="0.3"/>
  <pageSetup paperSize="9" scale="51" orientation="portrait" verticalDpi="0" r:id="rId1"/>
  <headerFooter>
    <oddHeader>&amp;L„Grundschule mit Hort 
Seeland OT Nachterstedt“&amp;CGeneralplanung des Vorhabens&amp;R&amp;A</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4AF84338B5BBE4291863DFED4679E84" ma:contentTypeVersion="21" ma:contentTypeDescription="Ein neues Dokument erstellen." ma:contentTypeScope="" ma:versionID="f8c133d5cef24462f8991134f3733923">
  <xsd:schema xmlns:xsd="http://www.w3.org/2001/XMLSchema" xmlns:xs="http://www.w3.org/2001/XMLSchema" xmlns:p="http://schemas.microsoft.com/office/2006/metadata/properties" xmlns:ns2="0ef0435f-a4cd-4748-ad0a-976446065aec" xmlns:ns3="5022bc92-b4e9-4cc8-93bb-39adeca9fb60" targetNamespace="http://schemas.microsoft.com/office/2006/metadata/properties" ma:root="true" ma:fieldsID="623f078ddb62d6dee28e7677c4a55e47" ns2:_="" ns3:_="">
    <xsd:import namespace="0ef0435f-a4cd-4748-ad0a-976446065aec"/>
    <xsd:import namespace="5022bc92-b4e9-4cc8-93bb-39adeca9fb6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Thumbnail" minOccurs="0"/>
                <xsd:element ref="ns2:MediaLengthInSeconds" minOccurs="0"/>
                <xsd:element ref="ns2:_Flow_SignoffStatu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f0435f-a4cd-4748-ad0a-976446065a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Thumbnail" ma:index="20" nillable="true" ma:displayName="Thumbnail" ma:internalName="Thumbnail">
      <xsd:simpleType>
        <xsd:restriction base="dms:Text">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Flow_SignoffStatus" ma:index="22" nillable="true" ma:displayName="Status Unterschrift" ma:internalName="Status_x0020_Unterschrift">
      <xsd:simpleType>
        <xsd:restriction base="dms:Text"/>
      </xsd:simpleType>
    </xsd:element>
    <xsd:element name="lcf76f155ced4ddcb4097134ff3c332f" ma:index="24" nillable="true" ma:taxonomy="true" ma:internalName="lcf76f155ced4ddcb4097134ff3c332f" ma:taxonomyFieldName="MediaServiceImageTags" ma:displayName="Bildmarkierungen" ma:readOnly="false" ma:fieldId="{5cf76f15-5ced-4ddc-b409-7134ff3c332f}" ma:taxonomyMulti="true" ma:sspId="ed90ae51-847c-4507-921a-06eda962e8d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022bc92-b4e9-4cc8-93bb-39adeca9fb60"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element name="TaxCatchAll" ma:index="25" nillable="true" ma:displayName="Taxonomy Catch All Column" ma:hidden="true" ma:list="{7cd0d3db-ee84-421f-8ac6-d9988d31ae7d}" ma:internalName="TaxCatchAll" ma:showField="CatchAllData" ma:web="5022bc92-b4e9-4cc8-93bb-39adeca9fb6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ef0435f-a4cd-4748-ad0a-976446065aec">
      <Terms xmlns="http://schemas.microsoft.com/office/infopath/2007/PartnerControls"/>
    </lcf76f155ced4ddcb4097134ff3c332f>
    <_Flow_SignoffStatus xmlns="0ef0435f-a4cd-4748-ad0a-976446065aec" xsi:nil="true"/>
    <Thumbnail xmlns="0ef0435f-a4cd-4748-ad0a-976446065aec" xsi:nil="true"/>
    <TaxCatchAll xmlns="5022bc92-b4e9-4cc8-93bb-39adeca9fb60" xsi:nil="true"/>
  </documentManagement>
</p:properties>
</file>

<file path=customXml/itemProps1.xml><?xml version="1.0" encoding="utf-8"?>
<ds:datastoreItem xmlns:ds="http://schemas.openxmlformats.org/officeDocument/2006/customXml" ds:itemID="{8000799E-E2D0-4CF1-9D29-6A9A705D1C82}">
  <ds:schemaRefs>
    <ds:schemaRef ds:uri="http://schemas.microsoft.com/sharepoint/v3/contenttype/forms"/>
  </ds:schemaRefs>
</ds:datastoreItem>
</file>

<file path=customXml/itemProps2.xml><?xml version="1.0" encoding="utf-8"?>
<ds:datastoreItem xmlns:ds="http://schemas.openxmlformats.org/officeDocument/2006/customXml" ds:itemID="{AC72E263-12FF-467E-AA2B-A1D9A1D045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f0435f-a4cd-4748-ad0a-976446065aec"/>
    <ds:schemaRef ds:uri="5022bc92-b4e9-4cc8-93bb-39adeca9fb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27F519-E1B0-45C4-B11C-CA719C0E4A28}">
  <ds:schemaRefs>
    <ds:schemaRef ds:uri="5022bc92-b4e9-4cc8-93bb-39adeca9fb60"/>
    <ds:schemaRef ds:uri="http://schemas.microsoft.com/office/infopath/2007/PartnerControls"/>
    <ds:schemaRef ds:uri="http://purl.org/dc/dcmitype/"/>
    <ds:schemaRef ds:uri="http://schemas.microsoft.com/office/2006/metadata/properties"/>
    <ds:schemaRef ds:uri="http://purl.org/dc/terms/"/>
    <ds:schemaRef ds:uri="http://schemas.openxmlformats.org/package/2006/metadata/core-properties"/>
    <ds:schemaRef ds:uri="http://purl.org/dc/elements/1.1/"/>
    <ds:schemaRef ds:uri="0ef0435f-a4cd-4748-ad0a-976446065aec"/>
    <ds:schemaRef ds:uri="http://www.w3.org/XML/1998/namespace"/>
    <ds:schemaRef ds:uri="http://schemas.microsoft.com/office/2006/documentManagement/typ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Angebot gesamt</vt:lpstr>
      <vt:lpstr>1.1 OPL+Ausstattung</vt:lpstr>
      <vt:lpstr>1.2 TGA HLKS</vt:lpstr>
      <vt:lpstr>1.3 TGA ELT </vt:lpstr>
      <vt:lpstr>1.4 FAPL</vt:lpstr>
      <vt:lpstr>1.5 TWPL</vt:lpstr>
      <vt:lpstr>1.6 VPL</vt:lpstr>
      <vt:lpstr>1a SiGeKo</vt:lpstr>
      <vt:lpstr>1b BSK</vt:lpstr>
      <vt:lpstr>1c Bauphysik - WS</vt:lpstr>
      <vt:lpstr>1c Bauphysik - BRA</vt:lpstr>
      <vt:lpstr>'1.1 OPL+Ausstattung'!Druckbereich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Tina Hundt</dc:creator>
  <cp:lastModifiedBy>Tina Hundt</cp:lastModifiedBy>
  <cp:lastPrinted>2025-06-02T06:38:26Z</cp:lastPrinted>
  <dcterms:created xsi:type="dcterms:W3CDTF">2025-05-23T11:01:18Z</dcterms:created>
  <dcterms:modified xsi:type="dcterms:W3CDTF">2025-06-19T17:33:40Z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0x01010004AF84338B5BBE4291863DFED4679E84</vt:lpwstr>
  </property>
  <property fmtid="{D5CDD505-2E9C-101B-9397-08002B2CF9AE}" pid="3" name="MediaServiceImageTags">
    <vt:lpwstr/>
  </property>
</Properties>
</file>