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FC7C37A3-6DD8-4FD4-9659-C780BF243EF4}" xr6:coauthVersionLast="47" xr6:coauthVersionMax="47" xr10:uidLastSave="{00000000-0000-0000-0000-000000000000}"/>
  <bookViews>
    <workbookView xWindow="-120" yWindow="-120" windowWidth="29040" windowHeight="15720" tabRatio="845" activeTab="4" xr2:uid="{EEB9163D-2C95-4B91-B1A9-751A3F434464}"/>
  </bookViews>
  <sheets>
    <sheet name="Preisblatt UR Rathaus" sheetId="8" r:id="rId1"/>
    <sheet name="Preisblatt UR Ratssaal" sheetId="9" r:id="rId2"/>
    <sheet name="Preisblatt UR Standesamt" sheetId="10" r:id="rId3"/>
    <sheet name="Preisblatt UR Öffentl. WC" sheetId="12" r:id="rId4"/>
    <sheet name="Preisblatt UR Gemeindebüro F." sheetId="1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2" l="1"/>
  <c r="H19" i="12"/>
  <c r="J19" i="12" s="1"/>
  <c r="H18" i="12"/>
  <c r="J18" i="12" s="1"/>
  <c r="F20" i="12"/>
  <c r="D8" i="12"/>
  <c r="H7" i="10"/>
  <c r="H8" i="10"/>
  <c r="J8" i="10" s="1"/>
  <c r="K8" i="10" s="1"/>
  <c r="H6" i="10"/>
  <c r="J6" i="10" s="1"/>
  <c r="D11" i="13"/>
  <c r="F10" i="13"/>
  <c r="H10" i="13" s="1"/>
  <c r="J10" i="13" s="1"/>
  <c r="K10" i="13" s="1"/>
  <c r="F9" i="13"/>
  <c r="H9" i="13" s="1"/>
  <c r="J9" i="13" s="1"/>
  <c r="K9" i="13" s="1"/>
  <c r="F8" i="13"/>
  <c r="H8" i="13" s="1"/>
  <c r="J8" i="13" s="1"/>
  <c r="K8" i="13" s="1"/>
  <c r="F7" i="13"/>
  <c r="H7" i="13" s="1"/>
  <c r="J7" i="13" s="1"/>
  <c r="K7" i="13" s="1"/>
  <c r="F6" i="13"/>
  <c r="H6" i="13" s="1"/>
  <c r="F7" i="12"/>
  <c r="H7" i="12" s="1"/>
  <c r="J7" i="12" s="1"/>
  <c r="K7" i="12" s="1"/>
  <c r="F6" i="12"/>
  <c r="H6" i="12" s="1"/>
  <c r="D10" i="10"/>
  <c r="F9" i="10"/>
  <c r="F10" i="10"/>
  <c r="D7" i="9"/>
  <c r="F6" i="9"/>
  <c r="F7" i="9" s="1"/>
  <c r="D102" i="8"/>
  <c r="F101" i="8"/>
  <c r="H101" i="8" s="1"/>
  <c r="J101" i="8" s="1"/>
  <c r="K101" i="8" s="1"/>
  <c r="F100" i="8"/>
  <c r="H100" i="8" s="1"/>
  <c r="J100" i="8" s="1"/>
  <c r="K100" i="8" s="1"/>
  <c r="F99" i="8"/>
  <c r="H99" i="8"/>
  <c r="J99" i="8" s="1"/>
  <c r="K99" i="8" s="1"/>
  <c r="F98" i="8"/>
  <c r="H98" i="8"/>
  <c r="J98" i="8" s="1"/>
  <c r="K98" i="8" s="1"/>
  <c r="F97" i="8"/>
  <c r="H97" i="8"/>
  <c r="J97" i="8" s="1"/>
  <c r="K97" i="8" s="1"/>
  <c r="F96" i="8"/>
  <c r="H96" i="8" s="1"/>
  <c r="J96" i="8" s="1"/>
  <c r="K96" i="8" s="1"/>
  <c r="F95" i="8"/>
  <c r="H95" i="8" s="1"/>
  <c r="J95" i="8" s="1"/>
  <c r="K95" i="8" s="1"/>
  <c r="F94" i="8"/>
  <c r="H94" i="8"/>
  <c r="J94" i="8" s="1"/>
  <c r="K94" i="8" s="1"/>
  <c r="F93" i="8"/>
  <c r="H93" i="8"/>
  <c r="J93" i="8" s="1"/>
  <c r="K93" i="8" s="1"/>
  <c r="F92" i="8"/>
  <c r="H92" i="8"/>
  <c r="J92" i="8" s="1"/>
  <c r="K92" i="8" s="1"/>
  <c r="F91" i="8"/>
  <c r="H91" i="8" s="1"/>
  <c r="J91" i="8" s="1"/>
  <c r="K91" i="8" s="1"/>
  <c r="F90" i="8"/>
  <c r="H90" i="8"/>
  <c r="J90" i="8" s="1"/>
  <c r="K90" i="8" s="1"/>
  <c r="F89" i="8"/>
  <c r="H89" i="8"/>
  <c r="J89" i="8" s="1"/>
  <c r="K89" i="8" s="1"/>
  <c r="F88" i="8"/>
  <c r="H88" i="8" s="1"/>
  <c r="J88" i="8" s="1"/>
  <c r="K88" i="8" s="1"/>
  <c r="F87" i="8"/>
  <c r="H87" i="8"/>
  <c r="J87" i="8" s="1"/>
  <c r="K87" i="8" s="1"/>
  <c r="F86" i="8"/>
  <c r="H86" i="8"/>
  <c r="J86" i="8" s="1"/>
  <c r="K86" i="8" s="1"/>
  <c r="F85" i="8"/>
  <c r="H85" i="8" s="1"/>
  <c r="J85" i="8" s="1"/>
  <c r="K85" i="8" s="1"/>
  <c r="F84" i="8"/>
  <c r="H84" i="8"/>
  <c r="J84" i="8" s="1"/>
  <c r="K84" i="8" s="1"/>
  <c r="F83" i="8"/>
  <c r="H83" i="8"/>
  <c r="J83" i="8" s="1"/>
  <c r="K83" i="8" s="1"/>
  <c r="F82" i="8"/>
  <c r="H82" i="8" s="1"/>
  <c r="J82" i="8" s="1"/>
  <c r="K82" i="8" s="1"/>
  <c r="F81" i="8"/>
  <c r="H81" i="8"/>
  <c r="J81" i="8" s="1"/>
  <c r="K81" i="8" s="1"/>
  <c r="F80" i="8"/>
  <c r="H80" i="8"/>
  <c r="J80" i="8" s="1"/>
  <c r="K80" i="8" s="1"/>
  <c r="F79" i="8"/>
  <c r="H79" i="8" s="1"/>
  <c r="J79" i="8" s="1"/>
  <c r="K79" i="8" s="1"/>
  <c r="F78" i="8"/>
  <c r="H78" i="8"/>
  <c r="J78" i="8" s="1"/>
  <c r="K78" i="8" s="1"/>
  <c r="F77" i="8"/>
  <c r="H77" i="8"/>
  <c r="J77" i="8" s="1"/>
  <c r="K77" i="8" s="1"/>
  <c r="F76" i="8"/>
  <c r="H76" i="8" s="1"/>
  <c r="J76" i="8" s="1"/>
  <c r="K76" i="8" s="1"/>
  <c r="F75" i="8"/>
  <c r="H75" i="8"/>
  <c r="J75" i="8" s="1"/>
  <c r="K75" i="8" s="1"/>
  <c r="F74" i="8"/>
  <c r="H74" i="8"/>
  <c r="J74" i="8" s="1"/>
  <c r="K74" i="8" s="1"/>
  <c r="F73" i="8"/>
  <c r="H73" i="8" s="1"/>
  <c r="J73" i="8" s="1"/>
  <c r="K73" i="8" s="1"/>
  <c r="F72" i="8"/>
  <c r="H72" i="8"/>
  <c r="J72" i="8" s="1"/>
  <c r="K72" i="8" s="1"/>
  <c r="F71" i="8"/>
  <c r="H71" i="8"/>
  <c r="J71" i="8" s="1"/>
  <c r="K71" i="8" s="1"/>
  <c r="F70" i="8"/>
  <c r="H70" i="8" s="1"/>
  <c r="J70" i="8" s="1"/>
  <c r="K70" i="8" s="1"/>
  <c r="F69" i="8"/>
  <c r="H69" i="8"/>
  <c r="J69" i="8" s="1"/>
  <c r="K69" i="8" s="1"/>
  <c r="F68" i="8"/>
  <c r="H68" i="8"/>
  <c r="J68" i="8" s="1"/>
  <c r="K68" i="8" s="1"/>
  <c r="F67" i="8"/>
  <c r="H67" i="8" s="1"/>
  <c r="J67" i="8" s="1"/>
  <c r="K67" i="8" s="1"/>
  <c r="F66" i="8"/>
  <c r="H66" i="8"/>
  <c r="J66" i="8" s="1"/>
  <c r="K66" i="8" s="1"/>
  <c r="F65" i="8"/>
  <c r="H65" i="8"/>
  <c r="J65" i="8" s="1"/>
  <c r="K65" i="8" s="1"/>
  <c r="F64" i="8"/>
  <c r="H64" i="8" s="1"/>
  <c r="J64" i="8" s="1"/>
  <c r="K64" i="8" s="1"/>
  <c r="F63" i="8"/>
  <c r="H63" i="8"/>
  <c r="J63" i="8" s="1"/>
  <c r="K63" i="8" s="1"/>
  <c r="F62" i="8"/>
  <c r="H62" i="8" s="1"/>
  <c r="J62" i="8" s="1"/>
  <c r="K62" i="8" s="1"/>
  <c r="F61" i="8"/>
  <c r="H61" i="8" s="1"/>
  <c r="J61" i="8" s="1"/>
  <c r="K61" i="8" s="1"/>
  <c r="F60" i="8"/>
  <c r="H60" i="8" s="1"/>
  <c r="J60" i="8" s="1"/>
  <c r="K60" i="8" s="1"/>
  <c r="F59" i="8"/>
  <c r="H59" i="8" s="1"/>
  <c r="J59" i="8" s="1"/>
  <c r="K59" i="8" s="1"/>
  <c r="F58" i="8"/>
  <c r="H58" i="8"/>
  <c r="J58" i="8" s="1"/>
  <c r="K58" i="8" s="1"/>
  <c r="F57" i="8"/>
  <c r="H57" i="8" s="1"/>
  <c r="J57" i="8" s="1"/>
  <c r="K57" i="8" s="1"/>
  <c r="F56" i="8"/>
  <c r="H56" i="8" s="1"/>
  <c r="J56" i="8" s="1"/>
  <c r="K56" i="8" s="1"/>
  <c r="F55" i="8"/>
  <c r="H55" i="8" s="1"/>
  <c r="J55" i="8" s="1"/>
  <c r="K55" i="8" s="1"/>
  <c r="F54" i="8"/>
  <c r="H54" i="8" s="1"/>
  <c r="J54" i="8" s="1"/>
  <c r="K54" i="8" s="1"/>
  <c r="F53" i="8"/>
  <c r="H53" i="8"/>
  <c r="J53" i="8" s="1"/>
  <c r="K53" i="8" s="1"/>
  <c r="F52" i="8"/>
  <c r="H52" i="8"/>
  <c r="J52" i="8" s="1"/>
  <c r="K52" i="8" s="1"/>
  <c r="F51" i="8"/>
  <c r="H51" i="8" s="1"/>
  <c r="J51" i="8" s="1"/>
  <c r="K51" i="8" s="1"/>
  <c r="F50" i="8"/>
  <c r="H50" i="8" s="1"/>
  <c r="J50" i="8" s="1"/>
  <c r="K50" i="8" s="1"/>
  <c r="F49" i="8"/>
  <c r="H49" i="8"/>
  <c r="J49" i="8" s="1"/>
  <c r="K49" i="8" s="1"/>
  <c r="F48" i="8"/>
  <c r="H48" i="8" s="1"/>
  <c r="J48" i="8" s="1"/>
  <c r="K48" i="8" s="1"/>
  <c r="F47" i="8"/>
  <c r="H47" i="8"/>
  <c r="J47" i="8" s="1"/>
  <c r="K47" i="8" s="1"/>
  <c r="F46" i="8"/>
  <c r="H46" i="8" s="1"/>
  <c r="J46" i="8" s="1"/>
  <c r="K46" i="8" s="1"/>
  <c r="F45" i="8"/>
  <c r="H45" i="8" s="1"/>
  <c r="J45" i="8" s="1"/>
  <c r="K45" i="8" s="1"/>
  <c r="F44" i="8"/>
  <c r="H44" i="8" s="1"/>
  <c r="J44" i="8" s="1"/>
  <c r="K44" i="8" s="1"/>
  <c r="F43" i="8"/>
  <c r="H43" i="8" s="1"/>
  <c r="J43" i="8" s="1"/>
  <c r="K43" i="8" s="1"/>
  <c r="F42" i="8"/>
  <c r="H42" i="8"/>
  <c r="J42" i="8" s="1"/>
  <c r="K42" i="8" s="1"/>
  <c r="F41" i="8"/>
  <c r="H41" i="8"/>
  <c r="J41" i="8" s="1"/>
  <c r="K41" i="8" s="1"/>
  <c r="F40" i="8"/>
  <c r="H40" i="8" s="1"/>
  <c r="J40" i="8" s="1"/>
  <c r="K40" i="8" s="1"/>
  <c r="F39" i="8"/>
  <c r="H39" i="8"/>
  <c r="J39" i="8" s="1"/>
  <c r="K39" i="8" s="1"/>
  <c r="F38" i="8"/>
  <c r="H38" i="8"/>
  <c r="J38" i="8" s="1"/>
  <c r="K38" i="8" s="1"/>
  <c r="F37" i="8"/>
  <c r="H37" i="8" s="1"/>
  <c r="J37" i="8" s="1"/>
  <c r="K37" i="8" s="1"/>
  <c r="F36" i="8"/>
  <c r="H36" i="8"/>
  <c r="J36" i="8" s="1"/>
  <c r="K36" i="8" s="1"/>
  <c r="F35" i="8"/>
  <c r="H35" i="8" s="1"/>
  <c r="J35" i="8" s="1"/>
  <c r="K35" i="8" s="1"/>
  <c r="F34" i="8"/>
  <c r="H34" i="8" s="1"/>
  <c r="J34" i="8" s="1"/>
  <c r="K34" i="8" s="1"/>
  <c r="F33" i="8"/>
  <c r="H33" i="8" s="1"/>
  <c r="J33" i="8" s="1"/>
  <c r="K33" i="8" s="1"/>
  <c r="F32" i="8"/>
  <c r="H32" i="8" s="1"/>
  <c r="J32" i="8" s="1"/>
  <c r="K32" i="8" s="1"/>
  <c r="F31" i="8"/>
  <c r="H31" i="8"/>
  <c r="J31" i="8" s="1"/>
  <c r="K31" i="8" s="1"/>
  <c r="F30" i="8"/>
  <c r="H30" i="8"/>
  <c r="J30" i="8" s="1"/>
  <c r="K30" i="8" s="1"/>
  <c r="F29" i="8"/>
  <c r="H29" i="8" s="1"/>
  <c r="J29" i="8" s="1"/>
  <c r="K29" i="8" s="1"/>
  <c r="F28" i="8"/>
  <c r="H28" i="8" s="1"/>
  <c r="J28" i="8" s="1"/>
  <c r="K28" i="8" s="1"/>
  <c r="F27" i="8"/>
  <c r="H27" i="8" s="1"/>
  <c r="J27" i="8" s="1"/>
  <c r="K27" i="8" s="1"/>
  <c r="F26" i="8"/>
  <c r="H26" i="8"/>
  <c r="J26" i="8" s="1"/>
  <c r="K26" i="8" s="1"/>
  <c r="F25" i="8"/>
  <c r="H25" i="8"/>
  <c r="J25" i="8" s="1"/>
  <c r="K25" i="8" s="1"/>
  <c r="F24" i="8"/>
  <c r="H24" i="8" s="1"/>
  <c r="J24" i="8" s="1"/>
  <c r="K24" i="8" s="1"/>
  <c r="F23" i="8"/>
  <c r="H23" i="8" s="1"/>
  <c r="J23" i="8" s="1"/>
  <c r="K23" i="8" s="1"/>
  <c r="F22" i="8"/>
  <c r="H22" i="8" s="1"/>
  <c r="J22" i="8" s="1"/>
  <c r="K22" i="8" s="1"/>
  <c r="F21" i="8"/>
  <c r="H21" i="8" s="1"/>
  <c r="J21" i="8" s="1"/>
  <c r="K21" i="8" s="1"/>
  <c r="F20" i="8"/>
  <c r="H20" i="8"/>
  <c r="J20" i="8" s="1"/>
  <c r="K20" i="8" s="1"/>
  <c r="F19" i="8"/>
  <c r="H19" i="8"/>
  <c r="J19" i="8" s="1"/>
  <c r="K19" i="8" s="1"/>
  <c r="F18" i="8"/>
  <c r="H18" i="8" s="1"/>
  <c r="J18" i="8" s="1"/>
  <c r="K18" i="8" s="1"/>
  <c r="F17" i="8"/>
  <c r="H17" i="8" s="1"/>
  <c r="J17" i="8" s="1"/>
  <c r="K17" i="8" s="1"/>
  <c r="F16" i="8"/>
  <c r="H16" i="8" s="1"/>
  <c r="J16" i="8" s="1"/>
  <c r="K16" i="8" s="1"/>
  <c r="F15" i="8"/>
  <c r="H15" i="8" s="1"/>
  <c r="J15" i="8" s="1"/>
  <c r="K15" i="8" s="1"/>
  <c r="F14" i="8"/>
  <c r="H14" i="8"/>
  <c r="J14" i="8" s="1"/>
  <c r="K14" i="8" s="1"/>
  <c r="F13" i="8"/>
  <c r="H13" i="8"/>
  <c r="J13" i="8" s="1"/>
  <c r="K13" i="8" s="1"/>
  <c r="F12" i="8"/>
  <c r="H12" i="8" s="1"/>
  <c r="J12" i="8" s="1"/>
  <c r="K12" i="8" s="1"/>
  <c r="F11" i="8"/>
  <c r="H11" i="8"/>
  <c r="J11" i="8" s="1"/>
  <c r="K11" i="8" s="1"/>
  <c r="F10" i="8"/>
  <c r="H10" i="8"/>
  <c r="J10" i="8" s="1"/>
  <c r="K10" i="8" s="1"/>
  <c r="F9" i="8"/>
  <c r="H9" i="8" s="1"/>
  <c r="J9" i="8" s="1"/>
  <c r="K9" i="8" s="1"/>
  <c r="F8" i="8"/>
  <c r="H8" i="8"/>
  <c r="J8" i="8" s="1"/>
  <c r="K8" i="8" s="1"/>
  <c r="F7" i="8"/>
  <c r="H7" i="8" s="1"/>
  <c r="J7" i="8" s="1"/>
  <c r="K7" i="8" s="1"/>
  <c r="F6" i="8"/>
  <c r="H6" i="8" s="1"/>
  <c r="F11" i="13"/>
  <c r="H9" i="10"/>
  <c r="J9" i="10" s="1"/>
  <c r="K9" i="10" s="1"/>
  <c r="J20" i="12" l="1"/>
  <c r="J21" i="12" s="1"/>
  <c r="J22" i="12" s="1"/>
  <c r="H6" i="9"/>
  <c r="H7" i="9" s="1"/>
  <c r="F102" i="8"/>
  <c r="J6" i="13"/>
  <c r="H11" i="13"/>
  <c r="H8" i="12"/>
  <c r="F8" i="12"/>
  <c r="H102" i="8"/>
  <c r="J6" i="8"/>
  <c r="H10" i="10"/>
  <c r="J7" i="10"/>
  <c r="K7" i="10" s="1"/>
  <c r="K6" i="10"/>
  <c r="J6" i="12"/>
  <c r="J8" i="12" s="1"/>
  <c r="J6" i="9" l="1"/>
  <c r="J7" i="9" s="1"/>
  <c r="J11" i="13"/>
  <c r="K6" i="13"/>
  <c r="K11" i="13" s="1"/>
  <c r="H20" i="12"/>
  <c r="K6" i="8"/>
  <c r="J102" i="8"/>
  <c r="J10" i="10"/>
  <c r="J11" i="10" s="1"/>
  <c r="J12" i="10" s="1"/>
  <c r="K10" i="10"/>
  <c r="K6" i="12"/>
  <c r="K8" i="12" s="1"/>
  <c r="K6" i="9" l="1"/>
  <c r="K7" i="9" s="1"/>
  <c r="J8" i="9"/>
  <c r="J9" i="9" s="1"/>
  <c r="K12" i="13"/>
  <c r="K13" i="13" s="1"/>
  <c r="J12" i="13"/>
  <c r="J13" i="13" s="1"/>
  <c r="J103" i="8"/>
  <c r="J104" i="8" s="1"/>
  <c r="K102" i="8"/>
  <c r="K11" i="10"/>
  <c r="K12" i="10" s="1"/>
  <c r="J9" i="12"/>
  <c r="J10" i="12" s="1"/>
  <c r="K8" i="9" l="1"/>
  <c r="K9" i="9" s="1"/>
  <c r="K103" i="8"/>
  <c r="K104" i="8" s="1"/>
  <c r="K9" i="12"/>
  <c r="K10" i="12" s="1"/>
</calcChain>
</file>

<file path=xl/sharedStrings.xml><?xml version="1.0" encoding="utf-8"?>
<sst xmlns="http://schemas.openxmlformats.org/spreadsheetml/2006/main" count="347" uniqueCount="97">
  <si>
    <t>€</t>
  </si>
  <si>
    <t>Preisblatt zur Ermittlung der Kosten für die Unterhaltsreinigung</t>
  </si>
  <si>
    <t>Raum</t>
  </si>
  <si>
    <t>Pos.</t>
  </si>
  <si>
    <t>m²</t>
  </si>
  <si>
    <t>pro Jahr</t>
  </si>
  <si>
    <t>summe in</t>
  </si>
  <si>
    <t>in</t>
  </si>
  <si>
    <t>leistung</t>
  </si>
  <si>
    <t>m²/h</t>
  </si>
  <si>
    <t>h</t>
  </si>
  <si>
    <t>rechnungssatz</t>
  </si>
  <si>
    <t xml:space="preserve">in </t>
  </si>
  <si>
    <t>Flur</t>
  </si>
  <si>
    <t>Archiv</t>
  </si>
  <si>
    <t>Abstellraum</t>
  </si>
  <si>
    <t>5</t>
  </si>
  <si>
    <t>Tresorraum</t>
  </si>
  <si>
    <t>Büro</t>
  </si>
  <si>
    <t>Beratungsraum</t>
  </si>
  <si>
    <t>Sanitär</t>
  </si>
  <si>
    <t>Kopierraum</t>
  </si>
  <si>
    <t>Teeküche</t>
  </si>
  <si>
    <t>Foyer</t>
  </si>
  <si>
    <t>1/2 Treppe im Foyer</t>
  </si>
  <si>
    <t>Flur Mitte</t>
  </si>
  <si>
    <t>Treppenhaus - Hof</t>
  </si>
  <si>
    <t>Treppenhaus - Nord</t>
  </si>
  <si>
    <t>Fahrstuhl</t>
  </si>
  <si>
    <t>1</t>
  </si>
  <si>
    <t>001</t>
  </si>
  <si>
    <t>002</t>
  </si>
  <si>
    <t>004</t>
  </si>
  <si>
    <t>005</t>
  </si>
  <si>
    <t>007</t>
  </si>
  <si>
    <t>006</t>
  </si>
  <si>
    <t>008</t>
  </si>
  <si>
    <t>030</t>
  </si>
  <si>
    <t>034</t>
  </si>
  <si>
    <t>Treppenhaus - Altbau</t>
  </si>
  <si>
    <t>Büro (Vorzimmer BM)</t>
  </si>
  <si>
    <t>Büro (Bürgermeister)</t>
  </si>
  <si>
    <t>Sanitär - H</t>
  </si>
  <si>
    <t>Sanitär - D</t>
  </si>
  <si>
    <t>Flur (Mitte)</t>
  </si>
  <si>
    <t>Treppenhaus</t>
  </si>
  <si>
    <t>Flur (Hinten)</t>
  </si>
  <si>
    <t>Sanitär
Teeküche</t>
  </si>
  <si>
    <t>Leseraum</t>
  </si>
  <si>
    <t>Flur - Mitte</t>
  </si>
  <si>
    <t>010</t>
  </si>
  <si>
    <t>011</t>
  </si>
  <si>
    <t>012</t>
  </si>
  <si>
    <t>014</t>
  </si>
  <si>
    <t>015</t>
  </si>
  <si>
    <t>018</t>
  </si>
  <si>
    <t>019</t>
  </si>
  <si>
    <t>021</t>
  </si>
  <si>
    <t>022</t>
  </si>
  <si>
    <t>013</t>
  </si>
  <si>
    <t>016</t>
  </si>
  <si>
    <t>017</t>
  </si>
  <si>
    <t>020</t>
  </si>
  <si>
    <t>031</t>
  </si>
  <si>
    <t>032</t>
  </si>
  <si>
    <t>035</t>
  </si>
  <si>
    <t>036</t>
  </si>
  <si>
    <t>037</t>
  </si>
  <si>
    <t>19 % MwSt</t>
  </si>
  <si>
    <t>Ratssaal</t>
  </si>
  <si>
    <t>M und n.B.</t>
  </si>
  <si>
    <t>n.B.</t>
  </si>
  <si>
    <t>2</t>
  </si>
  <si>
    <t>3</t>
  </si>
  <si>
    <t>4</t>
  </si>
  <si>
    <t>Foyer/Warteraum</t>
  </si>
  <si>
    <t>Damen WC</t>
  </si>
  <si>
    <t>Herren WC</t>
  </si>
  <si>
    <t>jede 3. Woche</t>
  </si>
  <si>
    <t>Sitzungsraum</t>
  </si>
  <si>
    <t>Gesamtsumme:</t>
  </si>
  <si>
    <t>19 % Mwst:</t>
  </si>
  <si>
    <t>Turnus
pro
Woche</t>
  </si>
  <si>
    <t>Flächen-summe in m²</t>
  </si>
  <si>
    <t>Rein. pro Jahr</t>
  </si>
  <si>
    <t>Jahresfläche in m²</t>
  </si>
  <si>
    <t>Richt-leistung
 m²/h</t>
  </si>
  <si>
    <t>jährl. Ausführungs- zeit in Stunden
 h</t>
  </si>
  <si>
    <t>Stundenver-rechnungssatz €</t>
  </si>
  <si>
    <t xml:space="preserve">Jahrespreis
in
€ </t>
  </si>
  <si>
    <t xml:space="preserve">Monatspreis
in
€ </t>
  </si>
  <si>
    <t>zeit in Stunden zeit in Stunden</t>
  </si>
  <si>
    <t>Samstag</t>
  </si>
  <si>
    <t>Trauraum</t>
  </si>
  <si>
    <t>Preis pro Reinigung €</t>
  </si>
  <si>
    <t>Ingesamt</t>
  </si>
  <si>
    <t>Sonntag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</si>
</sst>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97">
    <xf numFmtId="0" fontId="0" fillId="0" borderId="0" xfId="0"/>
    <xf numFmtId="0" fontId="4" fillId="2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38" xfId="0" applyFont="1" applyBorder="1" applyAlignment="1" applyProtection="1">
      <alignment horizontal="center"/>
      <protection locked="0"/>
    </xf>
    <xf numFmtId="0" fontId="6" fillId="0" borderId="36" xfId="0" applyFont="1" applyBorder="1" applyAlignment="1" applyProtection="1">
      <alignment horizontal="center" vertical="center" wrapText="1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2" fontId="2" fillId="4" borderId="10" xfId="0" applyNumberFormat="1" applyFon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0" fontId="3" fillId="0" borderId="25" xfId="0" applyFont="1" applyBorder="1" applyProtection="1">
      <protection locked="0"/>
    </xf>
    <xf numFmtId="2" fontId="3" fillId="0" borderId="33" xfId="0" applyNumberFormat="1" applyFont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right"/>
      <protection locked="0"/>
    </xf>
    <xf numFmtId="2" fontId="3" fillId="0" borderId="0" xfId="0" applyNumberFormat="1" applyFont="1" applyProtection="1">
      <protection locked="0"/>
    </xf>
    <xf numFmtId="2" fontId="3" fillId="4" borderId="11" xfId="0" applyNumberFormat="1" applyFont="1" applyFill="1" applyBorder="1" applyProtection="1">
      <protection locked="0"/>
    </xf>
    <xf numFmtId="2" fontId="3" fillId="4" borderId="16" xfId="0" applyNumberFormat="1" applyFont="1" applyFill="1" applyBorder="1" applyProtection="1">
      <protection locked="0"/>
    </xf>
    <xf numFmtId="0" fontId="6" fillId="3" borderId="39" xfId="0" applyFont="1" applyFill="1" applyBorder="1" applyAlignment="1" applyProtection="1">
      <alignment horizontal="center" vertical="center"/>
      <protection hidden="1"/>
    </xf>
    <xf numFmtId="0" fontId="6" fillId="3" borderId="36" xfId="0" applyFont="1" applyFill="1" applyBorder="1" applyAlignment="1" applyProtection="1">
      <alignment horizontal="center" vertical="center" wrapText="1"/>
      <protection hidden="1"/>
    </xf>
    <xf numFmtId="0" fontId="0" fillId="3" borderId="40" xfId="0" applyFill="1" applyBorder="1" applyAlignment="1" applyProtection="1">
      <alignment horizontal="center" vertical="center"/>
      <protection hidden="1"/>
    </xf>
    <xf numFmtId="0" fontId="0" fillId="3" borderId="37" xfId="0" applyFill="1" applyBorder="1" applyAlignment="1" applyProtection="1">
      <alignment horizontal="center" vertical="center"/>
      <protection hidden="1"/>
    </xf>
    <xf numFmtId="0" fontId="0" fillId="3" borderId="32" xfId="0" applyFill="1" applyBorder="1" applyAlignment="1" applyProtection="1">
      <alignment horizontal="center" vertical="center"/>
      <protection hidden="1"/>
    </xf>
    <xf numFmtId="0" fontId="0" fillId="3" borderId="23" xfId="0" applyFill="1" applyBorder="1" applyAlignment="1" applyProtection="1">
      <alignment horizontal="center" vertical="center"/>
      <protection hidden="1"/>
    </xf>
    <xf numFmtId="49" fontId="6" fillId="3" borderId="35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1" xfId="1" applyFill="1" applyBorder="1" applyAlignment="1" applyProtection="1">
      <alignment vertical="center"/>
      <protection hidden="1"/>
    </xf>
    <xf numFmtId="0" fontId="0" fillId="3" borderId="3" xfId="0" applyFill="1" applyBorder="1" applyAlignment="1" applyProtection="1">
      <alignment horizontal="center"/>
      <protection hidden="1"/>
    </xf>
    <xf numFmtId="2" fontId="3" fillId="3" borderId="1" xfId="1" applyNumberFormat="1" applyFill="1" applyBorder="1" applyAlignment="1" applyProtection="1">
      <alignment horizontal="right" vertical="center"/>
      <protection hidden="1"/>
    </xf>
    <xf numFmtId="0" fontId="0" fillId="3" borderId="3" xfId="0" applyFill="1" applyBorder="1" applyAlignment="1" applyProtection="1">
      <alignment horizontal="right"/>
      <protection hidden="1"/>
    </xf>
    <xf numFmtId="164" fontId="0" fillId="3" borderId="1" xfId="0" applyNumberFormat="1" applyFill="1" applyBorder="1" applyProtection="1">
      <protection hidden="1"/>
    </xf>
    <xf numFmtId="49" fontId="6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2" xfId="1" applyFill="1" applyBorder="1" applyAlignment="1" applyProtection="1">
      <alignment vertical="center"/>
      <protection hidden="1"/>
    </xf>
    <xf numFmtId="49" fontId="3" fillId="3" borderId="4" xfId="0" applyNumberFormat="1" applyFont="1" applyFill="1" applyBorder="1" applyAlignment="1" applyProtection="1">
      <alignment horizontal="center"/>
      <protection hidden="1"/>
    </xf>
    <xf numFmtId="2" fontId="3" fillId="3" borderId="2" xfId="1" applyNumberFormat="1" applyFill="1" applyBorder="1" applyAlignment="1" applyProtection="1">
      <alignment horizontal="right" vertical="center"/>
      <protection hidden="1"/>
    </xf>
    <xf numFmtId="0" fontId="0" fillId="3" borderId="4" xfId="0" applyFill="1" applyBorder="1" applyAlignment="1" applyProtection="1">
      <alignment horizontal="right"/>
      <protection hidden="1"/>
    </xf>
    <xf numFmtId="0" fontId="0" fillId="3" borderId="4" xfId="0" applyFill="1" applyBorder="1" applyAlignment="1" applyProtection="1">
      <alignment horizontal="center"/>
      <protection hidden="1"/>
    </xf>
    <xf numFmtId="0" fontId="3" fillId="3" borderId="2" xfId="1" applyFill="1" applyBorder="1" applyAlignment="1" applyProtection="1">
      <alignment horizontal="left" vertical="center"/>
      <protection hidden="1"/>
    </xf>
    <xf numFmtId="0" fontId="3" fillId="3" borderId="4" xfId="0" applyFont="1" applyFill="1" applyBorder="1" applyAlignment="1" applyProtection="1">
      <alignment horizontal="center"/>
      <protection hidden="1"/>
    </xf>
    <xf numFmtId="49" fontId="3" fillId="3" borderId="14" xfId="1" applyNumberFormat="1" applyFill="1" applyBorder="1" applyAlignment="1" applyProtection="1">
      <alignment horizontal="center" vertical="center"/>
      <protection hidden="1"/>
    </xf>
    <xf numFmtId="0" fontId="3" fillId="3" borderId="3" xfId="0" applyFont="1" applyFill="1" applyBorder="1" applyAlignment="1" applyProtection="1">
      <alignment horizontal="center"/>
      <protection hidden="1"/>
    </xf>
    <xf numFmtId="49" fontId="3" fillId="3" borderId="14" xfId="0" applyNumberFormat="1" applyFont="1" applyFill="1" applyBorder="1" applyAlignment="1" applyProtection="1">
      <alignment horizontal="center" vertical="center"/>
      <protection hidden="1"/>
    </xf>
    <xf numFmtId="0" fontId="3" fillId="3" borderId="8" xfId="0" applyFont="1" applyFill="1" applyBorder="1" applyAlignment="1" applyProtection="1">
      <alignment horizontal="left" vertical="center"/>
      <protection hidden="1"/>
    </xf>
    <xf numFmtId="2" fontId="3" fillId="3" borderId="2" xfId="0" applyNumberFormat="1" applyFont="1" applyFill="1" applyBorder="1" applyAlignment="1" applyProtection="1">
      <alignment horizontal="right" vertical="center"/>
      <protection hidden="1"/>
    </xf>
    <xf numFmtId="164" fontId="0" fillId="3" borderId="2" xfId="0" applyNumberFormat="1" applyFill="1" applyBorder="1" applyProtection="1">
      <protection hidden="1"/>
    </xf>
    <xf numFmtId="0" fontId="3" fillId="3" borderId="7" xfId="0" applyFont="1" applyFill="1" applyBorder="1" applyAlignment="1" applyProtection="1">
      <alignment vertical="center"/>
      <protection hidden="1"/>
    </xf>
    <xf numFmtId="0" fontId="3" fillId="3" borderId="9" xfId="0" applyFont="1" applyFill="1" applyBorder="1" applyAlignment="1" applyProtection="1">
      <alignment vertical="center"/>
      <protection hidden="1"/>
    </xf>
    <xf numFmtId="0" fontId="3" fillId="3" borderId="10" xfId="0" applyFont="1" applyFill="1" applyBorder="1" applyAlignment="1" applyProtection="1">
      <alignment vertical="center"/>
      <protection hidden="1"/>
    </xf>
    <xf numFmtId="0" fontId="3" fillId="3" borderId="14" xfId="0" applyFont="1" applyFill="1" applyBorder="1" applyAlignment="1" applyProtection="1">
      <alignment horizontal="center" vertical="center" wrapText="1"/>
      <protection hidden="1"/>
    </xf>
    <xf numFmtId="0" fontId="3" fillId="3" borderId="8" xfId="0" applyFont="1" applyFill="1" applyBorder="1" applyAlignment="1" applyProtection="1">
      <alignment vertical="center"/>
      <protection hidden="1"/>
    </xf>
    <xf numFmtId="0" fontId="3" fillId="3" borderId="5" xfId="0" applyFont="1" applyFill="1" applyBorder="1" applyAlignment="1" applyProtection="1">
      <alignment horizontal="center"/>
      <protection hidden="1"/>
    </xf>
    <xf numFmtId="0" fontId="0" fillId="3" borderId="5" xfId="0" applyFill="1" applyBorder="1" applyAlignment="1" applyProtection="1">
      <alignment horizontal="right"/>
      <protection hidden="1"/>
    </xf>
    <xf numFmtId="0" fontId="3" fillId="3" borderId="2" xfId="0" applyFont="1" applyFill="1" applyBorder="1" applyAlignment="1" applyProtection="1">
      <alignment vertical="center"/>
      <protection hidden="1"/>
    </xf>
    <xf numFmtId="0" fontId="3" fillId="3" borderId="7" xfId="1" applyFill="1" applyBorder="1" applyAlignment="1" applyProtection="1">
      <alignment vertical="center"/>
      <protection hidden="1"/>
    </xf>
    <xf numFmtId="0" fontId="3" fillId="3" borderId="9" xfId="1" applyFill="1" applyBorder="1" applyAlignment="1" applyProtection="1">
      <alignment vertical="center"/>
      <protection hidden="1"/>
    </xf>
    <xf numFmtId="0" fontId="3" fillId="3" borderId="9" xfId="1" applyFill="1" applyBorder="1" applyAlignment="1" applyProtection="1">
      <alignment horizontal="left" vertical="center"/>
      <protection hidden="1"/>
    </xf>
    <xf numFmtId="0" fontId="6" fillId="3" borderId="14" xfId="1" applyFont="1" applyFill="1" applyBorder="1" applyAlignment="1" applyProtection="1">
      <alignment horizontal="center" vertical="center" wrapText="1"/>
      <protection hidden="1"/>
    </xf>
    <xf numFmtId="0" fontId="3" fillId="3" borderId="8" xfId="1" applyFill="1" applyBorder="1" applyAlignment="1" applyProtection="1">
      <alignment vertical="center"/>
      <protection hidden="1"/>
    </xf>
    <xf numFmtId="0" fontId="3" fillId="3" borderId="7" xfId="0" applyFont="1" applyFill="1" applyBorder="1" applyAlignment="1" applyProtection="1">
      <alignment horizontal="center"/>
      <protection hidden="1"/>
    </xf>
    <xf numFmtId="0" fontId="3" fillId="3" borderId="14" xfId="1" applyFill="1" applyBorder="1" applyAlignment="1" applyProtection="1">
      <alignment horizontal="center" vertical="center"/>
      <protection hidden="1"/>
    </xf>
    <xf numFmtId="0" fontId="6" fillId="3" borderId="14" xfId="0" applyFont="1" applyFill="1" applyBorder="1" applyAlignment="1" applyProtection="1">
      <alignment horizontal="center" vertical="center" wrapText="1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3" fillId="3" borderId="7" xfId="1" applyFill="1" applyBorder="1" applyAlignment="1" applyProtection="1">
      <alignment vertical="center" wrapText="1"/>
      <protection hidden="1"/>
    </xf>
    <xf numFmtId="0" fontId="7" fillId="3" borderId="7" xfId="0" applyFont="1" applyFill="1" applyBorder="1" applyAlignment="1" applyProtection="1">
      <alignment vertical="center"/>
      <protection hidden="1"/>
    </xf>
    <xf numFmtId="2" fontId="0" fillId="3" borderId="2" xfId="0" applyNumberFormat="1" applyFill="1" applyBorder="1" applyAlignment="1" applyProtection="1">
      <alignment horizontal="right" vertical="center"/>
      <protection hidden="1"/>
    </xf>
    <xf numFmtId="0" fontId="0" fillId="3" borderId="8" xfId="0" applyFill="1" applyBorder="1" applyAlignment="1" applyProtection="1">
      <alignment vertical="center"/>
      <protection hidden="1"/>
    </xf>
    <xf numFmtId="0" fontId="3" fillId="3" borderId="7" xfId="1" applyFill="1" applyBorder="1" applyAlignment="1" applyProtection="1">
      <alignment horizontal="center" vertical="center"/>
      <protection hidden="1"/>
    </xf>
    <xf numFmtId="0" fontId="0" fillId="3" borderId="7" xfId="0" applyFill="1" applyBorder="1" applyAlignment="1" applyProtection="1">
      <alignment vertical="center"/>
      <protection hidden="1"/>
    </xf>
    <xf numFmtId="0" fontId="6" fillId="3" borderId="16" xfId="0" applyFont="1" applyFill="1" applyBorder="1" applyAlignment="1" applyProtection="1">
      <alignment horizontal="center" vertical="center" wrapText="1"/>
      <protection hidden="1"/>
    </xf>
    <xf numFmtId="0" fontId="0" fillId="3" borderId="42" xfId="0" applyFill="1" applyBorder="1" applyAlignment="1" applyProtection="1">
      <alignment vertical="center"/>
      <protection hidden="1"/>
    </xf>
    <xf numFmtId="0" fontId="3" fillId="3" borderId="42" xfId="1" applyFill="1" applyBorder="1" applyAlignment="1" applyProtection="1">
      <alignment horizontal="center" vertical="center"/>
      <protection hidden="1"/>
    </xf>
    <xf numFmtId="2" fontId="0" fillId="3" borderId="13" xfId="0" applyNumberFormat="1" applyFill="1" applyBorder="1" applyAlignment="1" applyProtection="1">
      <alignment horizontal="right" vertical="center"/>
      <protection hidden="1"/>
    </xf>
    <xf numFmtId="0" fontId="0" fillId="3" borderId="38" xfId="0" applyFill="1" applyBorder="1" applyAlignment="1" applyProtection="1">
      <alignment horizontal="right"/>
      <protection hidden="1"/>
    </xf>
    <xf numFmtId="164" fontId="0" fillId="3" borderId="23" xfId="0" applyNumberFormat="1" applyFill="1" applyBorder="1" applyProtection="1">
      <protection hidden="1"/>
    </xf>
    <xf numFmtId="0" fontId="1" fillId="3" borderId="33" xfId="0" applyFont="1" applyFill="1" applyBorder="1" applyAlignment="1" applyProtection="1">
      <alignment horizontal="left"/>
      <protection hidden="1"/>
    </xf>
    <xf numFmtId="0" fontId="1" fillId="3" borderId="25" xfId="0" applyFont="1" applyFill="1" applyBorder="1" applyProtection="1">
      <protection hidden="1"/>
    </xf>
    <xf numFmtId="0" fontId="3" fillId="3" borderId="28" xfId="0" applyFont="1" applyFill="1" applyBorder="1" applyAlignment="1" applyProtection="1">
      <alignment horizontal="center"/>
      <protection hidden="1"/>
    </xf>
    <xf numFmtId="2" fontId="1" fillId="3" borderId="28" xfId="0" applyNumberFormat="1" applyFont="1" applyFill="1" applyBorder="1" applyAlignment="1" applyProtection="1">
      <alignment horizontal="right"/>
      <protection hidden="1"/>
    </xf>
    <xf numFmtId="0" fontId="3" fillId="3" borderId="25" xfId="0" applyFont="1" applyFill="1" applyBorder="1" applyAlignment="1" applyProtection="1">
      <alignment horizontal="right"/>
      <protection hidden="1"/>
    </xf>
    <xf numFmtId="164" fontId="1" fillId="3" borderId="28" xfId="0" applyNumberFormat="1" applyFont="1" applyFill="1" applyBorder="1" applyProtection="1">
      <protection hidden="1"/>
    </xf>
    <xf numFmtId="2" fontId="0" fillId="3" borderId="10" xfId="0" applyNumberFormat="1" applyFill="1" applyBorder="1" applyProtection="1">
      <protection hidden="1"/>
    </xf>
    <xf numFmtId="2" fontId="0" fillId="3" borderId="22" xfId="0" applyNumberFormat="1" applyFill="1" applyBorder="1" applyProtection="1">
      <protection hidden="1"/>
    </xf>
    <xf numFmtId="2" fontId="1" fillId="3" borderId="28" xfId="0" applyNumberFormat="1" applyFont="1" applyFill="1" applyBorder="1" applyProtection="1">
      <protection hidden="1"/>
    </xf>
    <xf numFmtId="2" fontId="0" fillId="3" borderId="1" xfId="0" applyNumberFormat="1" applyFill="1" applyBorder="1" applyProtection="1">
      <protection hidden="1"/>
    </xf>
    <xf numFmtId="2" fontId="0" fillId="3" borderId="23" xfId="0" applyNumberFormat="1" applyFill="1" applyBorder="1" applyProtection="1">
      <protection hidden="1"/>
    </xf>
    <xf numFmtId="2" fontId="1" fillId="3" borderId="11" xfId="0" applyNumberFormat="1" applyFont="1" applyFill="1" applyBorder="1" applyProtection="1">
      <protection hidden="1"/>
    </xf>
    <xf numFmtId="2" fontId="1" fillId="3" borderId="43" xfId="0" applyNumberFormat="1" applyFont="1" applyFill="1" applyBorder="1" applyProtection="1">
      <protection hidden="1"/>
    </xf>
    <xf numFmtId="2" fontId="1" fillId="3" borderId="17" xfId="0" applyNumberFormat="1" applyFont="1" applyFill="1" applyBorder="1" applyProtection="1">
      <protection hidden="1"/>
    </xf>
    <xf numFmtId="2" fontId="0" fillId="0" borderId="41" xfId="0" applyNumberFormat="1" applyBorder="1" applyProtection="1">
      <protection locked="0"/>
    </xf>
    <xf numFmtId="2" fontId="0" fillId="0" borderId="6" xfId="0" applyNumberFormat="1" applyBorder="1" applyProtection="1">
      <protection locked="0"/>
    </xf>
    <xf numFmtId="0" fontId="3" fillId="4" borderId="18" xfId="0" applyFont="1" applyFill="1" applyBorder="1" applyProtection="1">
      <protection locked="0"/>
    </xf>
    <xf numFmtId="0" fontId="2" fillId="4" borderId="31" xfId="0" applyFont="1" applyFill="1" applyBorder="1" applyProtection="1">
      <protection locked="0"/>
    </xf>
    <xf numFmtId="49" fontId="6" fillId="3" borderId="30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6" xfId="0" applyFont="1" applyFill="1" applyBorder="1" applyAlignment="1" applyProtection="1">
      <alignment horizontal="left"/>
      <protection hidden="1"/>
    </xf>
    <xf numFmtId="0" fontId="0" fillId="3" borderId="6" xfId="0" applyFill="1" applyBorder="1" applyAlignment="1" applyProtection="1">
      <alignment horizontal="center"/>
      <protection hidden="1"/>
    </xf>
    <xf numFmtId="2" fontId="6" fillId="3" borderId="41" xfId="0" applyNumberFormat="1" applyFont="1" applyFill="1" applyBorder="1" applyAlignment="1" applyProtection="1">
      <alignment horizontal="right"/>
      <protection hidden="1"/>
    </xf>
    <xf numFmtId="0" fontId="0" fillId="3" borderId="6" xfId="0" applyFill="1" applyBorder="1" applyAlignment="1" applyProtection="1">
      <alignment horizontal="right"/>
      <protection hidden="1"/>
    </xf>
    <xf numFmtId="0" fontId="2" fillId="3" borderId="33" xfId="0" applyFont="1" applyFill="1" applyBorder="1" applyAlignment="1" applyProtection="1">
      <alignment horizontal="left"/>
      <protection hidden="1"/>
    </xf>
    <xf numFmtId="0" fontId="0" fillId="3" borderId="22" xfId="0" applyFill="1" applyBorder="1" applyProtection="1">
      <protection hidden="1"/>
    </xf>
    <xf numFmtId="0" fontId="3" fillId="3" borderId="23" xfId="0" applyFont="1" applyFill="1" applyBorder="1" applyAlignment="1" applyProtection="1">
      <alignment horizontal="center"/>
      <protection hidden="1"/>
    </xf>
    <xf numFmtId="2" fontId="1" fillId="3" borderId="23" xfId="0" applyNumberFormat="1" applyFont="1" applyFill="1" applyBorder="1" applyAlignment="1" applyProtection="1">
      <alignment horizontal="right"/>
      <protection hidden="1"/>
    </xf>
    <xf numFmtId="0" fontId="3" fillId="3" borderId="44" xfId="0" applyFont="1" applyFill="1" applyBorder="1" applyAlignment="1" applyProtection="1">
      <alignment horizontal="right"/>
      <protection hidden="1"/>
    </xf>
    <xf numFmtId="2" fontId="0" fillId="3" borderId="41" xfId="0" applyNumberFormat="1" applyFill="1" applyBorder="1" applyProtection="1">
      <protection hidden="1"/>
    </xf>
    <xf numFmtId="2" fontId="1" fillId="3" borderId="28" xfId="0" applyNumberFormat="1" applyFont="1" applyFill="1" applyBorder="1" applyAlignment="1" applyProtection="1">
      <alignment horizontal="center"/>
      <protection hidden="1"/>
    </xf>
    <xf numFmtId="2" fontId="0" fillId="3" borderId="6" xfId="0" applyNumberFormat="1" applyFill="1" applyBorder="1" applyProtection="1">
      <protection hidden="1"/>
    </xf>
    <xf numFmtId="2" fontId="1" fillId="3" borderId="33" xfId="0" applyNumberFormat="1" applyFont="1" applyFill="1" applyBorder="1" applyProtection="1">
      <protection hidden="1"/>
    </xf>
    <xf numFmtId="0" fontId="1" fillId="3" borderId="17" xfId="0" applyFont="1" applyFill="1" applyBorder="1" applyProtection="1">
      <protection hidden="1"/>
    </xf>
    <xf numFmtId="0" fontId="1" fillId="3" borderId="27" xfId="0" applyFont="1" applyFill="1" applyBorder="1" applyProtection="1">
      <protection hidden="1"/>
    </xf>
    <xf numFmtId="0" fontId="1" fillId="3" borderId="32" xfId="0" applyFont="1" applyFill="1" applyBorder="1" applyProtection="1">
      <protection hidden="1"/>
    </xf>
    <xf numFmtId="2" fontId="0" fillId="0" borderId="12" xfId="0" applyNumberFormat="1" applyBorder="1" applyProtection="1">
      <protection locked="0"/>
    </xf>
    <xf numFmtId="2" fontId="0" fillId="0" borderId="2" xfId="0" applyNumberFormat="1" applyBorder="1" applyProtection="1">
      <protection locked="0"/>
    </xf>
    <xf numFmtId="2" fontId="0" fillId="0" borderId="13" xfId="0" applyNumberFormat="1" applyBorder="1" applyProtection="1">
      <protection locked="0"/>
    </xf>
    <xf numFmtId="0" fontId="3" fillId="0" borderId="28" xfId="0" applyFont="1" applyBorder="1" applyProtection="1">
      <protection locked="0"/>
    </xf>
    <xf numFmtId="0" fontId="3" fillId="0" borderId="11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6" fillId="0" borderId="39" xfId="0" applyFont="1" applyBorder="1" applyAlignment="1" applyProtection="1">
      <alignment horizontal="center" vertical="center"/>
      <protection hidden="1"/>
    </xf>
    <xf numFmtId="0" fontId="6" fillId="0" borderId="36" xfId="0" applyFont="1" applyBorder="1" applyAlignment="1" applyProtection="1">
      <alignment horizontal="center" vertical="center" wrapText="1"/>
      <protection hidden="1"/>
    </xf>
    <xf numFmtId="0" fontId="0" fillId="0" borderId="40" xfId="0" applyBorder="1" applyAlignment="1" applyProtection="1">
      <alignment horizontal="center" vertical="center"/>
      <protection hidden="1"/>
    </xf>
    <xf numFmtId="0" fontId="0" fillId="0" borderId="37" xfId="0" applyBorder="1" applyAlignment="1" applyProtection="1">
      <alignment horizontal="center" vertical="center"/>
      <protection hidden="1"/>
    </xf>
    <xf numFmtId="49" fontId="6" fillId="3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left"/>
      <protection hidden="1"/>
    </xf>
    <xf numFmtId="0" fontId="0" fillId="3" borderId="12" xfId="0" applyFill="1" applyBorder="1" applyAlignment="1" applyProtection="1">
      <alignment horizontal="center"/>
      <protection hidden="1"/>
    </xf>
    <xf numFmtId="2" fontId="6" fillId="3" borderId="19" xfId="0" applyNumberFormat="1" applyFont="1" applyFill="1" applyBorder="1" applyAlignment="1" applyProtection="1">
      <alignment horizontal="right"/>
      <protection hidden="1"/>
    </xf>
    <xf numFmtId="0" fontId="0" fillId="3" borderId="12" xfId="0" applyFill="1" applyBorder="1" applyAlignment="1" applyProtection="1">
      <alignment horizontal="right"/>
      <protection hidden="1"/>
    </xf>
    <xf numFmtId="49" fontId="6" fillId="3" borderId="21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2" xfId="0" applyFont="1" applyFill="1" applyBorder="1" applyAlignment="1" applyProtection="1">
      <alignment horizontal="left"/>
      <protection hidden="1"/>
    </xf>
    <xf numFmtId="0" fontId="0" fillId="3" borderId="1" xfId="0" applyFill="1" applyBorder="1" applyAlignment="1" applyProtection="1">
      <alignment horizontal="center"/>
      <protection hidden="1"/>
    </xf>
    <xf numFmtId="2" fontId="6" fillId="3" borderId="7" xfId="0" applyNumberFormat="1" applyFont="1" applyFill="1" applyBorder="1" applyAlignment="1" applyProtection="1">
      <alignment horizontal="right"/>
      <protection hidden="1"/>
    </xf>
    <xf numFmtId="0" fontId="0" fillId="3" borderId="1" xfId="0" applyFill="1" applyBorder="1" applyAlignment="1" applyProtection="1">
      <alignment horizontal="right"/>
      <protection hidden="1"/>
    </xf>
    <xf numFmtId="49" fontId="6" fillId="3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/>
      <protection hidden="1"/>
    </xf>
    <xf numFmtId="0" fontId="0" fillId="3" borderId="23" xfId="0" applyFill="1" applyBorder="1" applyAlignment="1" applyProtection="1">
      <alignment horizontal="center"/>
      <protection hidden="1"/>
    </xf>
    <xf numFmtId="2" fontId="6" fillId="3" borderId="42" xfId="0" applyNumberFormat="1" applyFont="1" applyFill="1" applyBorder="1" applyAlignment="1" applyProtection="1">
      <alignment horizontal="right"/>
      <protection hidden="1"/>
    </xf>
    <xf numFmtId="0" fontId="0" fillId="3" borderId="13" xfId="0" applyFill="1" applyBorder="1" applyAlignment="1" applyProtection="1">
      <alignment horizontal="right"/>
      <protection hidden="1"/>
    </xf>
    <xf numFmtId="164" fontId="0" fillId="3" borderId="22" xfId="0" applyNumberFormat="1" applyFill="1" applyBorder="1" applyProtection="1">
      <protection hidden="1"/>
    </xf>
    <xf numFmtId="0" fontId="0" fillId="3" borderId="25" xfId="0" applyFill="1" applyBorder="1" applyProtection="1">
      <protection hidden="1"/>
    </xf>
    <xf numFmtId="2" fontId="1" fillId="3" borderId="25" xfId="0" applyNumberFormat="1" applyFont="1" applyFill="1" applyBorder="1" applyAlignment="1" applyProtection="1">
      <alignment horizontal="right"/>
      <protection hidden="1"/>
    </xf>
    <xf numFmtId="0" fontId="3" fillId="3" borderId="28" xfId="0" applyFont="1" applyFill="1" applyBorder="1" applyAlignment="1" applyProtection="1">
      <alignment horizontal="right"/>
      <protection hidden="1"/>
    </xf>
    <xf numFmtId="164" fontId="1" fillId="3" borderId="25" xfId="0" applyNumberFormat="1" applyFont="1" applyFill="1" applyBorder="1" applyProtection="1">
      <protection hidden="1"/>
    </xf>
    <xf numFmtId="2" fontId="0" fillId="3" borderId="19" xfId="0" applyNumberFormat="1" applyFill="1" applyBorder="1" applyAlignment="1" applyProtection="1">
      <alignment horizontal="right"/>
      <protection hidden="1"/>
    </xf>
    <xf numFmtId="2" fontId="0" fillId="3" borderId="10" xfId="0" applyNumberFormat="1" applyFill="1" applyBorder="1" applyAlignment="1" applyProtection="1">
      <alignment horizontal="right"/>
      <protection hidden="1"/>
    </xf>
    <xf numFmtId="2" fontId="0" fillId="3" borderId="22" xfId="0" applyNumberFormat="1" applyFill="1" applyBorder="1" applyAlignment="1" applyProtection="1">
      <alignment horizontal="right"/>
      <protection hidden="1"/>
    </xf>
    <xf numFmtId="2" fontId="0" fillId="3" borderId="12" xfId="0" applyNumberFormat="1" applyFill="1" applyBorder="1" applyProtection="1">
      <protection hidden="1"/>
    </xf>
    <xf numFmtId="2" fontId="0" fillId="3" borderId="20" xfId="0" applyNumberFormat="1" applyFill="1" applyBorder="1" applyProtection="1">
      <protection hidden="1"/>
    </xf>
    <xf numFmtId="2" fontId="0" fillId="3" borderId="15" xfId="0" applyNumberFormat="1" applyFill="1" applyBorder="1" applyProtection="1">
      <protection hidden="1"/>
    </xf>
    <xf numFmtId="2" fontId="0" fillId="3" borderId="24" xfId="0" applyNumberFormat="1" applyFill="1" applyBorder="1" applyProtection="1">
      <protection hidden="1"/>
    </xf>
    <xf numFmtId="2" fontId="1" fillId="3" borderId="25" xfId="0" applyNumberFormat="1" applyFont="1" applyFill="1" applyBorder="1" applyProtection="1">
      <protection hidden="1"/>
    </xf>
    <xf numFmtId="0" fontId="0" fillId="0" borderId="0" xfId="0" applyProtection="1">
      <protection locked="0"/>
    </xf>
    <xf numFmtId="2" fontId="1" fillId="0" borderId="0" xfId="0" applyNumberFormat="1" applyFont="1" applyAlignment="1" applyProtection="1">
      <alignment horizontal="right"/>
      <protection locked="0"/>
    </xf>
    <xf numFmtId="164" fontId="1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3" fillId="4" borderId="0" xfId="0" applyFont="1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3" fillId="4" borderId="0" xfId="0" applyFont="1" applyFill="1" applyAlignment="1" applyProtection="1">
      <alignment horizontal="center"/>
      <protection locked="0"/>
    </xf>
    <xf numFmtId="2" fontId="1" fillId="4" borderId="0" xfId="0" applyNumberFormat="1" applyFont="1" applyFill="1" applyAlignment="1" applyProtection="1">
      <alignment horizontal="right"/>
      <protection locked="0"/>
    </xf>
    <xf numFmtId="0" fontId="3" fillId="4" borderId="0" xfId="0" applyFont="1" applyFill="1" applyAlignment="1" applyProtection="1">
      <alignment horizontal="right"/>
      <protection locked="0"/>
    </xf>
    <xf numFmtId="164" fontId="1" fillId="4" borderId="0" xfId="0" applyNumberFormat="1" applyFont="1" applyFill="1" applyProtection="1">
      <protection locked="0"/>
    </xf>
    <xf numFmtId="0" fontId="3" fillId="4" borderId="0" xfId="0" applyFont="1" applyFill="1" applyProtection="1">
      <protection locked="0"/>
    </xf>
    <xf numFmtId="0" fontId="2" fillId="4" borderId="0" xfId="0" applyFont="1" applyFill="1" applyProtection="1">
      <protection locked="0"/>
    </xf>
    <xf numFmtId="2" fontId="1" fillId="4" borderId="0" xfId="0" applyNumberFormat="1" applyFont="1" applyFill="1" applyProtection="1"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4" borderId="0" xfId="0" applyFill="1" applyAlignment="1" applyProtection="1">
      <alignment horizontal="center" vertical="center"/>
      <protection locked="0"/>
    </xf>
    <xf numFmtId="2" fontId="0" fillId="4" borderId="0" xfId="0" applyNumberFormat="1" applyFill="1" applyProtection="1">
      <protection locked="0"/>
    </xf>
    <xf numFmtId="0" fontId="3" fillId="4" borderId="13" xfId="0" applyFont="1" applyFill="1" applyBorder="1" applyProtection="1">
      <protection locked="0"/>
    </xf>
    <xf numFmtId="49" fontId="6" fillId="3" borderId="11" xfId="1" applyNumberFormat="1" applyFont="1" applyFill="1" applyBorder="1" applyAlignment="1" applyProtection="1">
      <alignment horizontal="center" vertical="center" wrapText="1"/>
      <protection hidden="1"/>
    </xf>
    <xf numFmtId="2" fontId="6" fillId="3" borderId="12" xfId="0" applyNumberFormat="1" applyFont="1" applyFill="1" applyBorder="1" applyAlignment="1" applyProtection="1">
      <alignment horizontal="right"/>
      <protection hidden="1"/>
    </xf>
    <xf numFmtId="164" fontId="0" fillId="3" borderId="12" xfId="0" applyNumberFormat="1" applyFill="1" applyBorder="1" applyProtection="1">
      <protection hidden="1"/>
    </xf>
    <xf numFmtId="0" fontId="6" fillId="3" borderId="13" xfId="0" applyFont="1" applyFill="1" applyBorder="1" applyAlignment="1" applyProtection="1">
      <alignment horizontal="left"/>
      <protection hidden="1"/>
    </xf>
    <xf numFmtId="0" fontId="0" fillId="3" borderId="13" xfId="0" applyFill="1" applyBorder="1" applyAlignment="1" applyProtection="1">
      <alignment horizontal="center"/>
      <protection hidden="1"/>
    </xf>
    <xf numFmtId="2" fontId="6" fillId="3" borderId="13" xfId="0" applyNumberFormat="1" applyFont="1" applyFill="1" applyBorder="1" applyAlignment="1" applyProtection="1">
      <alignment horizontal="right"/>
      <protection hidden="1"/>
    </xf>
    <xf numFmtId="164" fontId="0" fillId="3" borderId="13" xfId="0" applyNumberFormat="1" applyFill="1" applyBorder="1" applyProtection="1">
      <protection hidden="1"/>
    </xf>
    <xf numFmtId="2" fontId="0" fillId="3" borderId="13" xfId="0" applyNumberFormat="1" applyFill="1" applyBorder="1" applyProtection="1">
      <protection hidden="1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0" fillId="3" borderId="14" xfId="0" applyFill="1" applyBorder="1" applyAlignment="1" applyProtection="1">
      <alignment horizontal="center" vertical="center"/>
      <protection hidden="1"/>
    </xf>
    <xf numFmtId="0" fontId="0" fillId="3" borderId="2" xfId="0" applyFill="1" applyBorder="1" applyAlignment="1" applyProtection="1">
      <alignment horizontal="center" vertical="center"/>
      <protection hidden="1"/>
    </xf>
    <xf numFmtId="0" fontId="0" fillId="3" borderId="2" xfId="0" applyFill="1" applyBorder="1" applyAlignment="1" applyProtection="1">
      <alignment horizontal="center"/>
      <protection hidden="1"/>
    </xf>
    <xf numFmtId="2" fontId="6" fillId="3" borderId="2" xfId="0" applyNumberFormat="1" applyFont="1" applyFill="1" applyBorder="1" applyAlignment="1" applyProtection="1">
      <alignment horizontal="right"/>
      <protection hidden="1"/>
    </xf>
    <xf numFmtId="0" fontId="0" fillId="3" borderId="2" xfId="0" applyFill="1" applyBorder="1" applyAlignment="1" applyProtection="1">
      <alignment horizontal="right"/>
      <protection hidden="1"/>
    </xf>
    <xf numFmtId="0" fontId="2" fillId="3" borderId="2" xfId="0" applyFont="1" applyFill="1" applyBorder="1" applyAlignment="1" applyProtection="1">
      <alignment horizontal="center"/>
      <protection hidden="1"/>
    </xf>
    <xf numFmtId="0" fontId="2" fillId="3" borderId="16" xfId="0" applyFont="1" applyFill="1" applyBorder="1" applyAlignment="1" applyProtection="1">
      <alignment horizontal="left"/>
      <protection hidden="1"/>
    </xf>
    <xf numFmtId="0" fontId="0" fillId="3" borderId="13" xfId="0" applyFill="1" applyBorder="1" applyProtection="1">
      <protection hidden="1"/>
    </xf>
    <xf numFmtId="0" fontId="3" fillId="3" borderId="13" xfId="0" applyFont="1" applyFill="1" applyBorder="1" applyAlignment="1" applyProtection="1">
      <alignment horizontal="center"/>
      <protection hidden="1"/>
    </xf>
    <xf numFmtId="2" fontId="1" fillId="3" borderId="13" xfId="0" applyNumberFormat="1" applyFont="1" applyFill="1" applyBorder="1" applyAlignment="1" applyProtection="1">
      <alignment horizontal="right"/>
      <protection hidden="1"/>
    </xf>
    <xf numFmtId="0" fontId="3" fillId="3" borderId="13" xfId="0" applyFont="1" applyFill="1" applyBorder="1" applyAlignment="1" applyProtection="1">
      <alignment horizontal="right"/>
      <protection hidden="1"/>
    </xf>
    <xf numFmtId="164" fontId="1" fillId="3" borderId="13" xfId="0" applyNumberFormat="1" applyFont="1" applyFill="1" applyBorder="1" applyProtection="1">
      <protection hidden="1"/>
    </xf>
    <xf numFmtId="2" fontId="0" fillId="3" borderId="2" xfId="0" applyNumberFormat="1" applyFill="1" applyBorder="1" applyProtection="1">
      <protection hidden="1"/>
    </xf>
    <xf numFmtId="2" fontId="1" fillId="3" borderId="13" xfId="0" applyNumberFormat="1" applyFont="1" applyFill="1" applyBorder="1" applyProtection="1">
      <protection hidden="1"/>
    </xf>
    <xf numFmtId="0" fontId="6" fillId="4" borderId="29" xfId="0" applyFont="1" applyFill="1" applyBorder="1" applyAlignment="1" applyProtection="1">
      <alignment horizontal="center" vertical="center" wrapText="1"/>
      <protection hidden="1"/>
    </xf>
    <xf numFmtId="0" fontId="0" fillId="4" borderId="26" xfId="0" applyFill="1" applyBorder="1" applyAlignment="1" applyProtection="1">
      <alignment horizontal="center" vertical="center"/>
      <protection hidden="1"/>
    </xf>
    <xf numFmtId="2" fontId="0" fillId="3" borderId="26" xfId="0" applyNumberFormat="1" applyFill="1" applyBorder="1" applyProtection="1">
      <protection hidden="1"/>
    </xf>
    <xf numFmtId="2" fontId="1" fillId="3" borderId="34" xfId="0" applyNumberFormat="1" applyFont="1" applyFill="1" applyBorder="1" applyProtection="1">
      <protection hidden="1"/>
    </xf>
    <xf numFmtId="2" fontId="2" fillId="0" borderId="0" xfId="0" applyNumberFormat="1" applyFont="1" applyProtection="1">
      <protection locked="0"/>
    </xf>
    <xf numFmtId="0" fontId="3" fillId="3" borderId="23" xfId="0" applyFont="1" applyFill="1" applyBorder="1" applyAlignment="1" applyProtection="1">
      <alignment horizontal="right"/>
      <protection hidden="1"/>
    </xf>
    <xf numFmtId="164" fontId="1" fillId="3" borderId="23" xfId="0" applyNumberFormat="1" applyFont="1" applyFill="1" applyBorder="1" applyProtection="1">
      <protection hidden="1"/>
    </xf>
  </cellXfs>
  <cellStyles count="2">
    <cellStyle name="Standard" xfId="0" builtinId="0"/>
    <cellStyle name="Standard 2" xfId="1" xr:uid="{DC615141-8B2D-40BA-82EA-30CD7099BA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F258D-03AE-43C1-AEDD-D1F29AF528AB}">
  <sheetPr>
    <pageSetUpPr fitToPage="1"/>
  </sheetPr>
  <dimension ref="A1:K105"/>
  <sheetViews>
    <sheetView zoomScale="86" zoomScaleNormal="86" workbookViewId="0">
      <selection activeCell="R21" sqref="R21"/>
    </sheetView>
  </sheetViews>
  <sheetFormatPr baseColWidth="10" defaultColWidth="9.140625" defaultRowHeight="12.75" x14ac:dyDescent="0.2"/>
  <cols>
    <col min="1" max="1" width="7.7109375" style="8" customWidth="1"/>
    <col min="2" max="2" width="19.140625" style="13" customWidth="1"/>
    <col min="3" max="3" width="9.28515625" style="8" customWidth="1"/>
    <col min="4" max="4" width="11.7109375" style="3" customWidth="1"/>
    <col min="5" max="5" width="9.42578125" style="14" customWidth="1"/>
    <col min="6" max="6" width="12" style="3" customWidth="1"/>
    <col min="7" max="7" width="9.5703125" style="3" customWidth="1"/>
    <col min="8" max="8" width="18" style="3" customWidth="1"/>
    <col min="9" max="9" width="15.7109375" style="3" customWidth="1"/>
    <col min="10" max="10" width="10.42578125" style="3" customWidth="1"/>
    <col min="11" max="11" width="11.28515625" style="3" customWidth="1"/>
    <col min="12" max="16384" width="9.140625" style="3"/>
  </cols>
  <sheetData>
    <row r="1" spans="1:11" ht="20.100000000000001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0.100000000000001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20.100000000000001" customHeight="1" x14ac:dyDescent="0.2">
      <c r="A3" s="18" t="s">
        <v>3</v>
      </c>
      <c r="B3" s="18" t="s">
        <v>2</v>
      </c>
      <c r="C3" s="19" t="s">
        <v>82</v>
      </c>
      <c r="D3" s="19" t="s">
        <v>83</v>
      </c>
      <c r="E3" s="19" t="s">
        <v>84</v>
      </c>
      <c r="F3" s="19" t="s">
        <v>85</v>
      </c>
      <c r="G3" s="5" t="s">
        <v>86</v>
      </c>
      <c r="H3" s="19" t="s">
        <v>87</v>
      </c>
      <c r="I3" s="5" t="s">
        <v>88</v>
      </c>
      <c r="J3" s="19" t="s">
        <v>89</v>
      </c>
      <c r="K3" s="19" t="s">
        <v>90</v>
      </c>
    </row>
    <row r="4" spans="1:11" ht="20.100000000000001" customHeight="1" x14ac:dyDescent="0.2">
      <c r="A4" s="20"/>
      <c r="B4" s="20"/>
      <c r="C4" s="21"/>
      <c r="D4" s="21" t="s">
        <v>6</v>
      </c>
      <c r="E4" s="21" t="s">
        <v>5</v>
      </c>
      <c r="F4" s="21" t="s">
        <v>7</v>
      </c>
      <c r="G4" s="6" t="s">
        <v>8</v>
      </c>
      <c r="H4" s="21" t="s">
        <v>91</v>
      </c>
      <c r="I4" s="6" t="s">
        <v>11</v>
      </c>
      <c r="J4" s="21" t="s">
        <v>12</v>
      </c>
      <c r="K4" s="21" t="s">
        <v>12</v>
      </c>
    </row>
    <row r="5" spans="1:11" s="8" customFormat="1" ht="20.100000000000001" customHeight="1" thickBot="1" x14ac:dyDescent="0.25">
      <c r="A5" s="22"/>
      <c r="B5" s="22"/>
      <c r="C5" s="23"/>
      <c r="D5" s="23" t="s">
        <v>4</v>
      </c>
      <c r="E5" s="23"/>
      <c r="F5" s="23" t="s">
        <v>4</v>
      </c>
      <c r="G5" s="7" t="s">
        <v>9</v>
      </c>
      <c r="H5" s="23" t="s">
        <v>10</v>
      </c>
      <c r="I5" s="7" t="s">
        <v>0</v>
      </c>
      <c r="J5" s="23" t="s">
        <v>0</v>
      </c>
      <c r="K5" s="23" t="s">
        <v>0</v>
      </c>
    </row>
    <row r="6" spans="1:11" ht="20.100000000000001" customHeight="1" x14ac:dyDescent="0.2">
      <c r="A6" s="24" t="s">
        <v>50</v>
      </c>
      <c r="B6" s="25" t="s">
        <v>17</v>
      </c>
      <c r="C6" s="26">
        <v>1</v>
      </c>
      <c r="D6" s="27">
        <v>8</v>
      </c>
      <c r="E6" s="28">
        <v>52</v>
      </c>
      <c r="F6" s="29">
        <f>E6*D6</f>
        <v>416</v>
      </c>
      <c r="G6" s="9"/>
      <c r="H6" s="79" t="str">
        <f>IFERROR(F6/G6,"")</f>
        <v/>
      </c>
      <c r="I6" s="10"/>
      <c r="J6" s="82" t="str">
        <f>IFERROR(H6*I6,"")</f>
        <v/>
      </c>
      <c r="K6" s="79" t="str">
        <f>IFERROR(J6/12,"")</f>
        <v/>
      </c>
    </row>
    <row r="7" spans="1:11" ht="20.100000000000001" customHeight="1" x14ac:dyDescent="0.2">
      <c r="A7" s="30" t="s">
        <v>51</v>
      </c>
      <c r="B7" s="31" t="s">
        <v>18</v>
      </c>
      <c r="C7" s="32" t="s">
        <v>29</v>
      </c>
      <c r="D7" s="33">
        <v>24</v>
      </c>
      <c r="E7" s="34">
        <v>52</v>
      </c>
      <c r="F7" s="29">
        <f t="shared" ref="F7:F34" si="0">E7*D7</f>
        <v>1248</v>
      </c>
      <c r="G7" s="9"/>
      <c r="H7" s="79" t="str">
        <f t="shared" ref="H7:H70" si="1">IFERROR(F7/G7,"")</f>
        <v/>
      </c>
      <c r="I7" s="10"/>
      <c r="J7" s="82" t="str">
        <f t="shared" ref="J7:J70" si="2">IFERROR(H7*I7,"")</f>
        <v/>
      </c>
      <c r="K7" s="79" t="str">
        <f t="shared" ref="K7:K70" si="3">IFERROR(J7/12,"")</f>
        <v/>
      </c>
    </row>
    <row r="8" spans="1:11" ht="20.100000000000001" customHeight="1" x14ac:dyDescent="0.2">
      <c r="A8" s="30" t="s">
        <v>52</v>
      </c>
      <c r="B8" s="31" t="s">
        <v>18</v>
      </c>
      <c r="C8" s="35">
        <v>1</v>
      </c>
      <c r="D8" s="33">
        <v>18</v>
      </c>
      <c r="E8" s="34">
        <v>52</v>
      </c>
      <c r="F8" s="29">
        <f t="shared" si="0"/>
        <v>936</v>
      </c>
      <c r="G8" s="9"/>
      <c r="H8" s="79" t="str">
        <f t="shared" si="1"/>
        <v/>
      </c>
      <c r="I8" s="10"/>
      <c r="J8" s="82" t="str">
        <f t="shared" si="2"/>
        <v/>
      </c>
      <c r="K8" s="79" t="str">
        <f t="shared" si="3"/>
        <v/>
      </c>
    </row>
    <row r="9" spans="1:11" ht="20.100000000000001" customHeight="1" x14ac:dyDescent="0.2">
      <c r="A9" s="30" t="s">
        <v>53</v>
      </c>
      <c r="B9" s="31" t="s">
        <v>19</v>
      </c>
      <c r="C9" s="35">
        <v>1</v>
      </c>
      <c r="D9" s="33">
        <v>18</v>
      </c>
      <c r="E9" s="34">
        <v>52</v>
      </c>
      <c r="F9" s="29">
        <f t="shared" si="0"/>
        <v>936</v>
      </c>
      <c r="G9" s="9"/>
      <c r="H9" s="79" t="str">
        <f t="shared" si="1"/>
        <v/>
      </c>
      <c r="I9" s="10"/>
      <c r="J9" s="82" t="str">
        <f t="shared" si="2"/>
        <v/>
      </c>
      <c r="K9" s="79" t="str">
        <f t="shared" si="3"/>
        <v/>
      </c>
    </row>
    <row r="10" spans="1:11" ht="20.100000000000001" customHeight="1" x14ac:dyDescent="0.2">
      <c r="A10" s="30" t="s">
        <v>54</v>
      </c>
      <c r="B10" s="31" t="s">
        <v>18</v>
      </c>
      <c r="C10" s="35">
        <v>1</v>
      </c>
      <c r="D10" s="33">
        <v>26</v>
      </c>
      <c r="E10" s="34">
        <v>52</v>
      </c>
      <c r="F10" s="29">
        <f t="shared" si="0"/>
        <v>1352</v>
      </c>
      <c r="G10" s="9"/>
      <c r="H10" s="79" t="str">
        <f t="shared" si="1"/>
        <v/>
      </c>
      <c r="I10" s="10"/>
      <c r="J10" s="82" t="str">
        <f t="shared" si="2"/>
        <v/>
      </c>
      <c r="K10" s="79" t="str">
        <f t="shared" si="3"/>
        <v/>
      </c>
    </row>
    <row r="11" spans="1:11" ht="20.100000000000001" customHeight="1" x14ac:dyDescent="0.2">
      <c r="A11" s="30" t="s">
        <v>55</v>
      </c>
      <c r="B11" s="31" t="s">
        <v>18</v>
      </c>
      <c r="C11" s="35">
        <v>1</v>
      </c>
      <c r="D11" s="33">
        <v>12</v>
      </c>
      <c r="E11" s="34">
        <v>52</v>
      </c>
      <c r="F11" s="29">
        <f t="shared" si="0"/>
        <v>624</v>
      </c>
      <c r="G11" s="9"/>
      <c r="H11" s="79" t="str">
        <f t="shared" si="1"/>
        <v/>
      </c>
      <c r="I11" s="10"/>
      <c r="J11" s="82" t="str">
        <f t="shared" si="2"/>
        <v/>
      </c>
      <c r="K11" s="79" t="str">
        <f t="shared" si="3"/>
        <v/>
      </c>
    </row>
    <row r="12" spans="1:11" ht="20.100000000000001" customHeight="1" x14ac:dyDescent="0.2">
      <c r="A12" s="30" t="s">
        <v>56</v>
      </c>
      <c r="B12" s="36" t="s">
        <v>18</v>
      </c>
      <c r="C12" s="35">
        <v>1</v>
      </c>
      <c r="D12" s="33">
        <v>12</v>
      </c>
      <c r="E12" s="34">
        <v>52</v>
      </c>
      <c r="F12" s="29">
        <f t="shared" si="0"/>
        <v>624</v>
      </c>
      <c r="G12" s="9"/>
      <c r="H12" s="79" t="str">
        <f t="shared" si="1"/>
        <v/>
      </c>
      <c r="I12" s="10"/>
      <c r="J12" s="82" t="str">
        <f t="shared" si="2"/>
        <v/>
      </c>
      <c r="K12" s="79" t="str">
        <f t="shared" si="3"/>
        <v/>
      </c>
    </row>
    <row r="13" spans="1:11" ht="20.100000000000001" customHeight="1" x14ac:dyDescent="0.2">
      <c r="A13" s="30" t="s">
        <v>57</v>
      </c>
      <c r="B13" s="31" t="s">
        <v>18</v>
      </c>
      <c r="C13" s="35">
        <v>1</v>
      </c>
      <c r="D13" s="33">
        <v>14</v>
      </c>
      <c r="E13" s="34">
        <v>52</v>
      </c>
      <c r="F13" s="29">
        <f t="shared" si="0"/>
        <v>728</v>
      </c>
      <c r="G13" s="9"/>
      <c r="H13" s="79" t="str">
        <f t="shared" si="1"/>
        <v/>
      </c>
      <c r="I13" s="10"/>
      <c r="J13" s="82" t="str">
        <f t="shared" si="2"/>
        <v/>
      </c>
      <c r="K13" s="79" t="str">
        <f t="shared" si="3"/>
        <v/>
      </c>
    </row>
    <row r="14" spans="1:11" ht="20.100000000000001" customHeight="1" x14ac:dyDescent="0.2">
      <c r="A14" s="30" t="s">
        <v>58</v>
      </c>
      <c r="B14" s="31" t="s">
        <v>14</v>
      </c>
      <c r="C14" s="35">
        <v>1</v>
      </c>
      <c r="D14" s="33">
        <v>10</v>
      </c>
      <c r="E14" s="34">
        <v>52</v>
      </c>
      <c r="F14" s="29">
        <f t="shared" si="0"/>
        <v>520</v>
      </c>
      <c r="G14" s="9"/>
      <c r="H14" s="79" t="str">
        <f t="shared" si="1"/>
        <v/>
      </c>
      <c r="I14" s="10"/>
      <c r="J14" s="82" t="str">
        <f t="shared" si="2"/>
        <v/>
      </c>
      <c r="K14" s="79" t="str">
        <f t="shared" si="3"/>
        <v/>
      </c>
    </row>
    <row r="15" spans="1:11" ht="20.100000000000001" customHeight="1" x14ac:dyDescent="0.2">
      <c r="A15" s="30" t="s">
        <v>59</v>
      </c>
      <c r="B15" s="31" t="s">
        <v>20</v>
      </c>
      <c r="C15" s="35">
        <v>5</v>
      </c>
      <c r="D15" s="33">
        <v>6</v>
      </c>
      <c r="E15" s="34">
        <v>250</v>
      </c>
      <c r="F15" s="29">
        <f t="shared" si="0"/>
        <v>1500</v>
      </c>
      <c r="G15" s="9"/>
      <c r="H15" s="79" t="str">
        <f t="shared" si="1"/>
        <v/>
      </c>
      <c r="I15" s="10"/>
      <c r="J15" s="82" t="str">
        <f t="shared" si="2"/>
        <v/>
      </c>
      <c r="K15" s="79" t="str">
        <f t="shared" si="3"/>
        <v/>
      </c>
    </row>
    <row r="16" spans="1:11" ht="20.100000000000001" customHeight="1" x14ac:dyDescent="0.2">
      <c r="A16" s="30" t="s">
        <v>60</v>
      </c>
      <c r="B16" s="31" t="s">
        <v>21</v>
      </c>
      <c r="C16" s="35">
        <v>5</v>
      </c>
      <c r="D16" s="33">
        <v>4</v>
      </c>
      <c r="E16" s="34">
        <v>250</v>
      </c>
      <c r="F16" s="29">
        <f t="shared" si="0"/>
        <v>1000</v>
      </c>
      <c r="G16" s="9"/>
      <c r="H16" s="79" t="str">
        <f t="shared" si="1"/>
        <v/>
      </c>
      <c r="I16" s="10"/>
      <c r="J16" s="82" t="str">
        <f t="shared" si="2"/>
        <v/>
      </c>
      <c r="K16" s="79" t="str">
        <f t="shared" si="3"/>
        <v/>
      </c>
    </row>
    <row r="17" spans="1:11" ht="20.100000000000001" customHeight="1" x14ac:dyDescent="0.2">
      <c r="A17" s="30" t="s">
        <v>61</v>
      </c>
      <c r="B17" s="31" t="s">
        <v>22</v>
      </c>
      <c r="C17" s="35">
        <v>5</v>
      </c>
      <c r="D17" s="33">
        <v>2</v>
      </c>
      <c r="E17" s="34">
        <v>250</v>
      </c>
      <c r="F17" s="29">
        <f t="shared" si="0"/>
        <v>500</v>
      </c>
      <c r="G17" s="9"/>
      <c r="H17" s="79" t="str">
        <f t="shared" si="1"/>
        <v/>
      </c>
      <c r="I17" s="10"/>
      <c r="J17" s="82" t="str">
        <f t="shared" si="2"/>
        <v/>
      </c>
      <c r="K17" s="79" t="str">
        <f t="shared" si="3"/>
        <v/>
      </c>
    </row>
    <row r="18" spans="1:11" ht="20.100000000000001" customHeight="1" x14ac:dyDescent="0.2">
      <c r="A18" s="30" t="s">
        <v>62</v>
      </c>
      <c r="B18" s="31" t="s">
        <v>20</v>
      </c>
      <c r="C18" s="35">
        <v>5</v>
      </c>
      <c r="D18" s="33">
        <v>2</v>
      </c>
      <c r="E18" s="34">
        <v>250</v>
      </c>
      <c r="F18" s="29">
        <f t="shared" si="0"/>
        <v>500</v>
      </c>
      <c r="G18" s="9"/>
      <c r="H18" s="79" t="str">
        <f t="shared" si="1"/>
        <v/>
      </c>
      <c r="I18" s="10"/>
      <c r="J18" s="82" t="str">
        <f t="shared" si="2"/>
        <v/>
      </c>
      <c r="K18" s="79" t="str">
        <f t="shared" si="3"/>
        <v/>
      </c>
    </row>
    <row r="19" spans="1:11" ht="20.100000000000001" customHeight="1" x14ac:dyDescent="0.2">
      <c r="A19" s="30" t="s">
        <v>63</v>
      </c>
      <c r="B19" s="31" t="s">
        <v>23</v>
      </c>
      <c r="C19" s="37">
        <v>5</v>
      </c>
      <c r="D19" s="33">
        <v>82</v>
      </c>
      <c r="E19" s="34">
        <v>250</v>
      </c>
      <c r="F19" s="29">
        <f t="shared" si="0"/>
        <v>20500</v>
      </c>
      <c r="G19" s="9"/>
      <c r="H19" s="79" t="str">
        <f t="shared" si="1"/>
        <v/>
      </c>
      <c r="I19" s="10"/>
      <c r="J19" s="82" t="str">
        <f t="shared" si="2"/>
        <v/>
      </c>
      <c r="K19" s="79" t="str">
        <f t="shared" si="3"/>
        <v/>
      </c>
    </row>
    <row r="20" spans="1:11" ht="20.100000000000001" customHeight="1" x14ac:dyDescent="0.2">
      <c r="A20" s="30"/>
      <c r="B20" s="31" t="s">
        <v>24</v>
      </c>
      <c r="C20" s="35">
        <v>5</v>
      </c>
      <c r="D20" s="33">
        <v>10</v>
      </c>
      <c r="E20" s="34">
        <v>250</v>
      </c>
      <c r="F20" s="29">
        <f t="shared" si="0"/>
        <v>2500</v>
      </c>
      <c r="G20" s="9"/>
      <c r="H20" s="79" t="str">
        <f t="shared" si="1"/>
        <v/>
      </c>
      <c r="I20" s="10"/>
      <c r="J20" s="82" t="str">
        <f t="shared" si="2"/>
        <v/>
      </c>
      <c r="K20" s="79" t="str">
        <f t="shared" si="3"/>
        <v/>
      </c>
    </row>
    <row r="21" spans="1:11" ht="20.100000000000001" customHeight="1" x14ac:dyDescent="0.2">
      <c r="A21" s="38" t="s">
        <v>64</v>
      </c>
      <c r="B21" s="31" t="s">
        <v>25</v>
      </c>
      <c r="C21" s="35">
        <v>5</v>
      </c>
      <c r="D21" s="33">
        <v>41</v>
      </c>
      <c r="E21" s="34">
        <v>250</v>
      </c>
      <c r="F21" s="29">
        <f t="shared" si="0"/>
        <v>10250</v>
      </c>
      <c r="G21" s="9"/>
      <c r="H21" s="79" t="str">
        <f t="shared" si="1"/>
        <v/>
      </c>
      <c r="I21" s="10"/>
      <c r="J21" s="82" t="str">
        <f t="shared" si="2"/>
        <v/>
      </c>
      <c r="K21" s="79" t="str">
        <f t="shared" si="3"/>
        <v/>
      </c>
    </row>
    <row r="22" spans="1:11" ht="20.100000000000001" customHeight="1" x14ac:dyDescent="0.2">
      <c r="A22" s="38" t="s">
        <v>65</v>
      </c>
      <c r="B22" s="31" t="s">
        <v>26</v>
      </c>
      <c r="C22" s="35">
        <v>5</v>
      </c>
      <c r="D22" s="33">
        <v>27</v>
      </c>
      <c r="E22" s="34">
        <v>250</v>
      </c>
      <c r="F22" s="29">
        <f t="shared" si="0"/>
        <v>6750</v>
      </c>
      <c r="G22" s="9"/>
      <c r="H22" s="79" t="str">
        <f t="shared" si="1"/>
        <v/>
      </c>
      <c r="I22" s="10"/>
      <c r="J22" s="82" t="str">
        <f t="shared" si="2"/>
        <v/>
      </c>
      <c r="K22" s="79" t="str">
        <f t="shared" si="3"/>
        <v/>
      </c>
    </row>
    <row r="23" spans="1:11" ht="20.100000000000001" customHeight="1" x14ac:dyDescent="0.2">
      <c r="A23" s="38" t="s">
        <v>66</v>
      </c>
      <c r="B23" s="31" t="s">
        <v>27</v>
      </c>
      <c r="C23" s="39">
        <v>5</v>
      </c>
      <c r="D23" s="33">
        <v>56</v>
      </c>
      <c r="E23" s="34">
        <v>250</v>
      </c>
      <c r="F23" s="29">
        <f t="shared" si="0"/>
        <v>14000</v>
      </c>
      <c r="G23" s="9"/>
      <c r="H23" s="79" t="str">
        <f t="shared" si="1"/>
        <v/>
      </c>
      <c r="I23" s="10"/>
      <c r="J23" s="82" t="str">
        <f t="shared" si="2"/>
        <v/>
      </c>
      <c r="K23" s="79" t="str">
        <f t="shared" si="3"/>
        <v/>
      </c>
    </row>
    <row r="24" spans="1:11" ht="20.100000000000001" customHeight="1" x14ac:dyDescent="0.2">
      <c r="A24" s="38" t="s">
        <v>67</v>
      </c>
      <c r="B24" s="31" t="s">
        <v>28</v>
      </c>
      <c r="C24" s="35">
        <v>5</v>
      </c>
      <c r="D24" s="33">
        <v>1</v>
      </c>
      <c r="E24" s="34">
        <v>250</v>
      </c>
      <c r="F24" s="29">
        <f t="shared" si="0"/>
        <v>250</v>
      </c>
      <c r="G24" s="9"/>
      <c r="H24" s="79" t="str">
        <f t="shared" si="1"/>
        <v/>
      </c>
      <c r="I24" s="10"/>
      <c r="J24" s="82" t="str">
        <f t="shared" si="2"/>
        <v/>
      </c>
      <c r="K24" s="79" t="str">
        <f t="shared" si="3"/>
        <v/>
      </c>
    </row>
    <row r="25" spans="1:11" ht="20.100000000000001" customHeight="1" x14ac:dyDescent="0.2">
      <c r="A25" s="40" t="s">
        <v>30</v>
      </c>
      <c r="B25" s="41" t="s">
        <v>18</v>
      </c>
      <c r="C25" s="35">
        <v>1</v>
      </c>
      <c r="D25" s="42">
        <v>13</v>
      </c>
      <c r="E25" s="34">
        <v>52</v>
      </c>
      <c r="F25" s="43">
        <f t="shared" si="0"/>
        <v>676</v>
      </c>
      <c r="G25" s="9"/>
      <c r="H25" s="79" t="str">
        <f t="shared" si="1"/>
        <v/>
      </c>
      <c r="I25" s="10"/>
      <c r="J25" s="82" t="str">
        <f t="shared" si="2"/>
        <v/>
      </c>
      <c r="K25" s="79" t="str">
        <f t="shared" si="3"/>
        <v/>
      </c>
    </row>
    <row r="26" spans="1:11" ht="20.100000000000001" customHeight="1" x14ac:dyDescent="0.2">
      <c r="A26" s="40" t="s">
        <v>31</v>
      </c>
      <c r="B26" s="44" t="s">
        <v>18</v>
      </c>
      <c r="C26" s="35">
        <v>1</v>
      </c>
      <c r="D26" s="42">
        <v>22</v>
      </c>
      <c r="E26" s="34">
        <v>52</v>
      </c>
      <c r="F26" s="29">
        <f t="shared" si="0"/>
        <v>1144</v>
      </c>
      <c r="G26" s="9"/>
      <c r="H26" s="79" t="str">
        <f t="shared" si="1"/>
        <v/>
      </c>
      <c r="I26" s="10"/>
      <c r="J26" s="82" t="str">
        <f t="shared" si="2"/>
        <v/>
      </c>
      <c r="K26" s="79" t="str">
        <f t="shared" si="3"/>
        <v/>
      </c>
    </row>
    <row r="27" spans="1:11" ht="20.100000000000001" customHeight="1" x14ac:dyDescent="0.2">
      <c r="A27" s="40" t="s">
        <v>32</v>
      </c>
      <c r="B27" s="45" t="s">
        <v>18</v>
      </c>
      <c r="C27" s="32" t="s">
        <v>29</v>
      </c>
      <c r="D27" s="42">
        <v>16</v>
      </c>
      <c r="E27" s="34">
        <v>52</v>
      </c>
      <c r="F27" s="29">
        <f t="shared" si="0"/>
        <v>832</v>
      </c>
      <c r="G27" s="9"/>
      <c r="H27" s="79" t="str">
        <f t="shared" si="1"/>
        <v/>
      </c>
      <c r="I27" s="10"/>
      <c r="J27" s="82" t="str">
        <f t="shared" si="2"/>
        <v/>
      </c>
      <c r="K27" s="79" t="str">
        <f t="shared" si="3"/>
        <v/>
      </c>
    </row>
    <row r="28" spans="1:11" ht="20.100000000000001" customHeight="1" x14ac:dyDescent="0.2">
      <c r="A28" s="40" t="s">
        <v>33</v>
      </c>
      <c r="B28" s="44" t="s">
        <v>18</v>
      </c>
      <c r="C28" s="32" t="s">
        <v>29</v>
      </c>
      <c r="D28" s="42">
        <v>17</v>
      </c>
      <c r="E28" s="34">
        <v>52</v>
      </c>
      <c r="F28" s="29">
        <f t="shared" si="0"/>
        <v>884</v>
      </c>
      <c r="G28" s="9"/>
      <c r="H28" s="79" t="str">
        <f t="shared" si="1"/>
        <v/>
      </c>
      <c r="I28" s="10"/>
      <c r="J28" s="82" t="str">
        <f t="shared" si="2"/>
        <v/>
      </c>
      <c r="K28" s="79" t="str">
        <f t="shared" si="3"/>
        <v/>
      </c>
    </row>
    <row r="29" spans="1:11" ht="20.100000000000001" customHeight="1" x14ac:dyDescent="0.2">
      <c r="A29" s="40" t="s">
        <v>34</v>
      </c>
      <c r="B29" s="45" t="s">
        <v>18</v>
      </c>
      <c r="C29" s="32" t="s">
        <v>29</v>
      </c>
      <c r="D29" s="42">
        <v>23</v>
      </c>
      <c r="E29" s="34">
        <v>52</v>
      </c>
      <c r="F29" s="29">
        <f t="shared" si="0"/>
        <v>1196</v>
      </c>
      <c r="G29" s="9"/>
      <c r="H29" s="79" t="str">
        <f t="shared" si="1"/>
        <v/>
      </c>
      <c r="I29" s="10"/>
      <c r="J29" s="82" t="str">
        <f t="shared" si="2"/>
        <v/>
      </c>
      <c r="K29" s="79" t="str">
        <f t="shared" si="3"/>
        <v/>
      </c>
    </row>
    <row r="30" spans="1:11" ht="20.100000000000001" customHeight="1" x14ac:dyDescent="0.2">
      <c r="A30" s="40" t="s">
        <v>35</v>
      </c>
      <c r="B30" s="44" t="s">
        <v>22</v>
      </c>
      <c r="C30" s="32" t="s">
        <v>16</v>
      </c>
      <c r="D30" s="42">
        <v>12</v>
      </c>
      <c r="E30" s="34">
        <v>250</v>
      </c>
      <c r="F30" s="29">
        <f t="shared" si="0"/>
        <v>3000</v>
      </c>
      <c r="G30" s="9"/>
      <c r="H30" s="79" t="str">
        <f t="shared" si="1"/>
        <v/>
      </c>
      <c r="I30" s="10"/>
      <c r="J30" s="82" t="str">
        <f t="shared" si="2"/>
        <v/>
      </c>
      <c r="K30" s="79" t="str">
        <f t="shared" si="3"/>
        <v/>
      </c>
    </row>
    <row r="31" spans="1:11" ht="20.100000000000001" customHeight="1" x14ac:dyDescent="0.2">
      <c r="A31" s="40" t="s">
        <v>36</v>
      </c>
      <c r="B31" s="45" t="s">
        <v>20</v>
      </c>
      <c r="C31" s="35">
        <v>5</v>
      </c>
      <c r="D31" s="42">
        <v>7</v>
      </c>
      <c r="E31" s="34">
        <v>250</v>
      </c>
      <c r="F31" s="29">
        <f t="shared" si="0"/>
        <v>1750</v>
      </c>
      <c r="G31" s="9"/>
      <c r="H31" s="79" t="str">
        <f t="shared" si="1"/>
        <v/>
      </c>
      <c r="I31" s="10"/>
      <c r="J31" s="82" t="str">
        <f t="shared" si="2"/>
        <v/>
      </c>
      <c r="K31" s="79" t="str">
        <f t="shared" si="3"/>
        <v/>
      </c>
    </row>
    <row r="32" spans="1:11" ht="20.100000000000001" customHeight="1" x14ac:dyDescent="0.2">
      <c r="A32" s="40" t="s">
        <v>37</v>
      </c>
      <c r="B32" s="44" t="s">
        <v>13</v>
      </c>
      <c r="C32" s="35">
        <v>5</v>
      </c>
      <c r="D32" s="42">
        <v>26</v>
      </c>
      <c r="E32" s="34">
        <v>250</v>
      </c>
      <c r="F32" s="29">
        <f t="shared" si="0"/>
        <v>6500</v>
      </c>
      <c r="G32" s="9"/>
      <c r="H32" s="79" t="str">
        <f t="shared" si="1"/>
        <v/>
      </c>
      <c r="I32" s="10"/>
      <c r="J32" s="82" t="str">
        <f t="shared" si="2"/>
        <v/>
      </c>
      <c r="K32" s="79" t="str">
        <f t="shared" si="3"/>
        <v/>
      </c>
    </row>
    <row r="33" spans="1:11" ht="20.100000000000001" customHeight="1" x14ac:dyDescent="0.2">
      <c r="A33" s="40" t="s">
        <v>38</v>
      </c>
      <c r="B33" s="46" t="s">
        <v>39</v>
      </c>
      <c r="C33" s="37">
        <v>5</v>
      </c>
      <c r="D33" s="42">
        <v>30</v>
      </c>
      <c r="E33" s="34">
        <v>250</v>
      </c>
      <c r="F33" s="29">
        <f t="shared" si="0"/>
        <v>7500</v>
      </c>
      <c r="G33" s="9"/>
      <c r="H33" s="79" t="str">
        <f t="shared" si="1"/>
        <v/>
      </c>
      <c r="I33" s="10"/>
      <c r="J33" s="82" t="str">
        <f t="shared" si="2"/>
        <v/>
      </c>
      <c r="K33" s="79" t="str">
        <f t="shared" si="3"/>
        <v/>
      </c>
    </row>
    <row r="34" spans="1:11" ht="20.100000000000001" customHeight="1" x14ac:dyDescent="0.2">
      <c r="A34" s="47">
        <v>110</v>
      </c>
      <c r="B34" s="48" t="s">
        <v>18</v>
      </c>
      <c r="C34" s="49">
        <v>1</v>
      </c>
      <c r="D34" s="33">
        <v>20</v>
      </c>
      <c r="E34" s="50">
        <v>52</v>
      </c>
      <c r="F34" s="29">
        <f t="shared" si="0"/>
        <v>1040</v>
      </c>
      <c r="G34" s="9"/>
      <c r="H34" s="79" t="str">
        <f t="shared" si="1"/>
        <v/>
      </c>
      <c r="I34" s="10"/>
      <c r="J34" s="82" t="str">
        <f t="shared" si="2"/>
        <v/>
      </c>
      <c r="K34" s="79" t="str">
        <f t="shared" si="3"/>
        <v/>
      </c>
    </row>
    <row r="35" spans="1:11" ht="20.100000000000001" customHeight="1" x14ac:dyDescent="0.2">
      <c r="A35" s="47">
        <v>111</v>
      </c>
      <c r="B35" s="48" t="s">
        <v>18</v>
      </c>
      <c r="C35" s="26">
        <v>1</v>
      </c>
      <c r="D35" s="33">
        <v>17</v>
      </c>
      <c r="E35" s="50">
        <v>52</v>
      </c>
      <c r="F35" s="29">
        <f>E35*D35</f>
        <v>884</v>
      </c>
      <c r="G35" s="9"/>
      <c r="H35" s="79" t="str">
        <f t="shared" si="1"/>
        <v/>
      </c>
      <c r="I35" s="10"/>
      <c r="J35" s="82" t="str">
        <f t="shared" si="2"/>
        <v/>
      </c>
      <c r="K35" s="79" t="str">
        <f t="shared" si="3"/>
        <v/>
      </c>
    </row>
    <row r="36" spans="1:11" ht="20.100000000000001" customHeight="1" x14ac:dyDescent="0.2">
      <c r="A36" s="47">
        <v>112</v>
      </c>
      <c r="B36" s="48" t="s">
        <v>18</v>
      </c>
      <c r="C36" s="32" t="s">
        <v>29</v>
      </c>
      <c r="D36" s="33">
        <v>12</v>
      </c>
      <c r="E36" s="50">
        <v>52</v>
      </c>
      <c r="F36" s="29">
        <f t="shared" ref="F36:F59" si="4">E36*D36</f>
        <v>624</v>
      </c>
      <c r="G36" s="9"/>
      <c r="H36" s="79" t="str">
        <f t="shared" si="1"/>
        <v/>
      </c>
      <c r="I36" s="10"/>
      <c r="J36" s="82" t="str">
        <f t="shared" si="2"/>
        <v/>
      </c>
      <c r="K36" s="79" t="str">
        <f t="shared" si="3"/>
        <v/>
      </c>
    </row>
    <row r="37" spans="1:11" ht="20.100000000000001" customHeight="1" x14ac:dyDescent="0.2">
      <c r="A37" s="47">
        <v>113</v>
      </c>
      <c r="B37" s="48" t="s">
        <v>19</v>
      </c>
      <c r="C37" s="35">
        <v>1</v>
      </c>
      <c r="D37" s="33">
        <v>27</v>
      </c>
      <c r="E37" s="50">
        <v>52</v>
      </c>
      <c r="F37" s="29">
        <f t="shared" si="4"/>
        <v>1404</v>
      </c>
      <c r="G37" s="9"/>
      <c r="H37" s="79" t="str">
        <f t="shared" si="1"/>
        <v/>
      </c>
      <c r="I37" s="10"/>
      <c r="J37" s="82" t="str">
        <f t="shared" si="2"/>
        <v/>
      </c>
      <c r="K37" s="79" t="str">
        <f t="shared" si="3"/>
        <v/>
      </c>
    </row>
    <row r="38" spans="1:11" ht="20.100000000000001" customHeight="1" x14ac:dyDescent="0.2">
      <c r="A38" s="47">
        <v>118</v>
      </c>
      <c r="B38" s="48" t="s">
        <v>40</v>
      </c>
      <c r="C38" s="35">
        <v>5</v>
      </c>
      <c r="D38" s="33">
        <v>18</v>
      </c>
      <c r="E38" s="34">
        <v>250</v>
      </c>
      <c r="F38" s="29">
        <f t="shared" si="4"/>
        <v>4500</v>
      </c>
      <c r="G38" s="9"/>
      <c r="H38" s="79" t="str">
        <f t="shared" si="1"/>
        <v/>
      </c>
      <c r="I38" s="10"/>
      <c r="J38" s="82" t="str">
        <f t="shared" si="2"/>
        <v/>
      </c>
      <c r="K38" s="79" t="str">
        <f t="shared" si="3"/>
        <v/>
      </c>
    </row>
    <row r="39" spans="1:11" ht="20.100000000000001" customHeight="1" x14ac:dyDescent="0.2">
      <c r="A39" s="47">
        <v>120</v>
      </c>
      <c r="B39" s="48" t="s">
        <v>41</v>
      </c>
      <c r="C39" s="35">
        <v>5</v>
      </c>
      <c r="D39" s="33">
        <v>30</v>
      </c>
      <c r="E39" s="34">
        <v>250</v>
      </c>
      <c r="F39" s="29">
        <f t="shared" si="4"/>
        <v>7500</v>
      </c>
      <c r="G39" s="9"/>
      <c r="H39" s="79" t="str">
        <f t="shared" si="1"/>
        <v/>
      </c>
      <c r="I39" s="10"/>
      <c r="J39" s="82" t="str">
        <f t="shared" si="2"/>
        <v/>
      </c>
      <c r="K39" s="79" t="str">
        <f t="shared" si="3"/>
        <v/>
      </c>
    </row>
    <row r="40" spans="1:11" ht="20.100000000000001" customHeight="1" x14ac:dyDescent="0.2">
      <c r="A40" s="47">
        <v>115</v>
      </c>
      <c r="B40" s="48" t="s">
        <v>42</v>
      </c>
      <c r="C40" s="35">
        <v>5</v>
      </c>
      <c r="D40" s="33">
        <v>3</v>
      </c>
      <c r="E40" s="34">
        <v>250</v>
      </c>
      <c r="F40" s="29">
        <f t="shared" si="4"/>
        <v>750</v>
      </c>
      <c r="G40" s="9"/>
      <c r="H40" s="79" t="str">
        <f t="shared" si="1"/>
        <v/>
      </c>
      <c r="I40" s="10"/>
      <c r="J40" s="82" t="str">
        <f t="shared" si="2"/>
        <v/>
      </c>
      <c r="K40" s="79" t="str">
        <f t="shared" si="3"/>
        <v/>
      </c>
    </row>
    <row r="41" spans="1:11" ht="20.100000000000001" customHeight="1" x14ac:dyDescent="0.2">
      <c r="A41" s="47">
        <v>117</v>
      </c>
      <c r="B41" s="48" t="s">
        <v>43</v>
      </c>
      <c r="C41" s="35">
        <v>5</v>
      </c>
      <c r="D41" s="33">
        <v>3</v>
      </c>
      <c r="E41" s="34">
        <v>250</v>
      </c>
      <c r="F41" s="29">
        <f t="shared" si="4"/>
        <v>750</v>
      </c>
      <c r="G41" s="9"/>
      <c r="H41" s="79" t="str">
        <f t="shared" si="1"/>
        <v/>
      </c>
      <c r="I41" s="10"/>
      <c r="J41" s="82" t="str">
        <f t="shared" si="2"/>
        <v/>
      </c>
      <c r="K41" s="79" t="str">
        <f t="shared" si="3"/>
        <v/>
      </c>
    </row>
    <row r="42" spans="1:11" ht="20.100000000000001" customHeight="1" x14ac:dyDescent="0.2">
      <c r="A42" s="47">
        <v>121</v>
      </c>
      <c r="B42" s="48" t="s">
        <v>15</v>
      </c>
      <c r="C42" s="35">
        <v>1</v>
      </c>
      <c r="D42" s="33">
        <v>5</v>
      </c>
      <c r="E42" s="50">
        <v>52</v>
      </c>
      <c r="F42" s="29">
        <f t="shared" si="4"/>
        <v>260</v>
      </c>
      <c r="G42" s="9"/>
      <c r="H42" s="79" t="str">
        <f t="shared" si="1"/>
        <v/>
      </c>
      <c r="I42" s="10"/>
      <c r="J42" s="82" t="str">
        <f t="shared" si="2"/>
        <v/>
      </c>
      <c r="K42" s="79" t="str">
        <f t="shared" si="3"/>
        <v/>
      </c>
    </row>
    <row r="43" spans="1:11" ht="20.100000000000001" customHeight="1" x14ac:dyDescent="0.2">
      <c r="A43" s="47">
        <v>114</v>
      </c>
      <c r="B43" s="48" t="s">
        <v>21</v>
      </c>
      <c r="C43" s="37">
        <v>1</v>
      </c>
      <c r="D43" s="33">
        <v>10</v>
      </c>
      <c r="E43" s="50">
        <v>52</v>
      </c>
      <c r="F43" s="29">
        <f t="shared" si="4"/>
        <v>520</v>
      </c>
      <c r="G43" s="9"/>
      <c r="H43" s="79" t="str">
        <f t="shared" si="1"/>
        <v/>
      </c>
      <c r="I43" s="10"/>
      <c r="J43" s="82" t="str">
        <f t="shared" si="2"/>
        <v/>
      </c>
      <c r="K43" s="79" t="str">
        <f t="shared" si="3"/>
        <v/>
      </c>
    </row>
    <row r="44" spans="1:11" ht="20.100000000000001" customHeight="1" x14ac:dyDescent="0.2">
      <c r="A44" s="47">
        <v>116</v>
      </c>
      <c r="B44" s="48" t="s">
        <v>22</v>
      </c>
      <c r="C44" s="37">
        <v>5</v>
      </c>
      <c r="D44" s="33">
        <v>2.79</v>
      </c>
      <c r="E44" s="34">
        <v>250</v>
      </c>
      <c r="F44" s="29">
        <f t="shared" si="4"/>
        <v>697.5</v>
      </c>
      <c r="G44" s="9"/>
      <c r="H44" s="79" t="str">
        <f t="shared" si="1"/>
        <v/>
      </c>
      <c r="I44" s="10"/>
      <c r="J44" s="82" t="str">
        <f t="shared" si="2"/>
        <v/>
      </c>
      <c r="K44" s="79" t="str">
        <f t="shared" si="3"/>
        <v/>
      </c>
    </row>
    <row r="45" spans="1:11" ht="20.100000000000001" customHeight="1" x14ac:dyDescent="0.2">
      <c r="A45" s="47">
        <v>131</v>
      </c>
      <c r="B45" s="48" t="s">
        <v>23</v>
      </c>
      <c r="C45" s="39">
        <v>5</v>
      </c>
      <c r="D45" s="33">
        <v>35</v>
      </c>
      <c r="E45" s="34">
        <v>250</v>
      </c>
      <c r="F45" s="29">
        <f t="shared" si="4"/>
        <v>8750</v>
      </c>
      <c r="G45" s="9"/>
      <c r="H45" s="79" t="str">
        <f t="shared" si="1"/>
        <v/>
      </c>
      <c r="I45" s="10"/>
      <c r="J45" s="82" t="str">
        <f t="shared" si="2"/>
        <v/>
      </c>
      <c r="K45" s="79" t="str">
        <f t="shared" si="3"/>
        <v/>
      </c>
    </row>
    <row r="46" spans="1:11" ht="20.100000000000001" customHeight="1" x14ac:dyDescent="0.2">
      <c r="A46" s="47">
        <v>132</v>
      </c>
      <c r="B46" s="48" t="s">
        <v>44</v>
      </c>
      <c r="C46" s="39">
        <v>5</v>
      </c>
      <c r="D46" s="33">
        <v>40</v>
      </c>
      <c r="E46" s="34">
        <v>250</v>
      </c>
      <c r="F46" s="29">
        <f t="shared" si="4"/>
        <v>10000</v>
      </c>
      <c r="G46" s="9"/>
      <c r="H46" s="79" t="str">
        <f t="shared" si="1"/>
        <v/>
      </c>
      <c r="I46" s="10"/>
      <c r="J46" s="82" t="str">
        <f t="shared" si="2"/>
        <v/>
      </c>
      <c r="K46" s="79" t="str">
        <f t="shared" si="3"/>
        <v/>
      </c>
    </row>
    <row r="47" spans="1:11" ht="20.100000000000001" customHeight="1" x14ac:dyDescent="0.2">
      <c r="A47" s="47">
        <v>135</v>
      </c>
      <c r="B47" s="48" t="s">
        <v>26</v>
      </c>
      <c r="C47" s="39">
        <v>5</v>
      </c>
      <c r="D47" s="33">
        <v>16</v>
      </c>
      <c r="E47" s="34">
        <v>250</v>
      </c>
      <c r="F47" s="29">
        <f t="shared" si="4"/>
        <v>4000</v>
      </c>
      <c r="G47" s="9"/>
      <c r="H47" s="79" t="str">
        <f t="shared" si="1"/>
        <v/>
      </c>
      <c r="I47" s="10"/>
      <c r="J47" s="82" t="str">
        <f t="shared" si="2"/>
        <v/>
      </c>
      <c r="K47" s="79" t="str">
        <f t="shared" si="3"/>
        <v/>
      </c>
    </row>
    <row r="48" spans="1:11" ht="20.100000000000001" customHeight="1" x14ac:dyDescent="0.2">
      <c r="A48" s="47">
        <v>136</v>
      </c>
      <c r="B48" s="51" t="s">
        <v>27</v>
      </c>
      <c r="C48" s="37">
        <v>5</v>
      </c>
      <c r="D48" s="33">
        <v>19</v>
      </c>
      <c r="E48" s="34">
        <v>250</v>
      </c>
      <c r="F48" s="29">
        <f t="shared" si="4"/>
        <v>4750</v>
      </c>
      <c r="G48" s="9"/>
      <c r="H48" s="79" t="str">
        <f t="shared" si="1"/>
        <v/>
      </c>
      <c r="I48" s="10"/>
      <c r="J48" s="82" t="str">
        <f t="shared" si="2"/>
        <v/>
      </c>
      <c r="K48" s="79" t="str">
        <f t="shared" si="3"/>
        <v/>
      </c>
    </row>
    <row r="49" spans="1:11" ht="20.100000000000001" customHeight="1" x14ac:dyDescent="0.2">
      <c r="A49" s="47">
        <v>101</v>
      </c>
      <c r="B49" s="48" t="s">
        <v>18</v>
      </c>
      <c r="C49" s="35">
        <v>1</v>
      </c>
      <c r="D49" s="33">
        <v>20</v>
      </c>
      <c r="E49" s="34">
        <v>52</v>
      </c>
      <c r="F49" s="43">
        <f t="shared" si="4"/>
        <v>1040</v>
      </c>
      <c r="G49" s="9"/>
      <c r="H49" s="79" t="str">
        <f t="shared" si="1"/>
        <v/>
      </c>
      <c r="I49" s="10"/>
      <c r="J49" s="82" t="str">
        <f t="shared" si="2"/>
        <v/>
      </c>
      <c r="K49" s="79" t="str">
        <f t="shared" si="3"/>
        <v/>
      </c>
    </row>
    <row r="50" spans="1:11" ht="20.100000000000001" customHeight="1" x14ac:dyDescent="0.2">
      <c r="A50" s="47">
        <v>102</v>
      </c>
      <c r="B50" s="52" t="s">
        <v>18</v>
      </c>
      <c r="C50" s="35">
        <v>1</v>
      </c>
      <c r="D50" s="33">
        <v>13</v>
      </c>
      <c r="E50" s="34">
        <v>52</v>
      </c>
      <c r="F50" s="29">
        <f t="shared" si="4"/>
        <v>676</v>
      </c>
      <c r="G50" s="9"/>
      <c r="H50" s="79" t="str">
        <f t="shared" si="1"/>
        <v/>
      </c>
      <c r="I50" s="10"/>
      <c r="J50" s="82" t="str">
        <f t="shared" si="2"/>
        <v/>
      </c>
      <c r="K50" s="79" t="str">
        <f t="shared" si="3"/>
        <v/>
      </c>
    </row>
    <row r="51" spans="1:11" ht="20.100000000000001" customHeight="1" x14ac:dyDescent="0.2">
      <c r="A51" s="47">
        <v>103</v>
      </c>
      <c r="B51" s="53" t="s">
        <v>18</v>
      </c>
      <c r="C51" s="35">
        <v>1</v>
      </c>
      <c r="D51" s="33">
        <v>16</v>
      </c>
      <c r="E51" s="34">
        <v>52</v>
      </c>
      <c r="F51" s="29">
        <f t="shared" si="4"/>
        <v>832</v>
      </c>
      <c r="G51" s="9"/>
      <c r="H51" s="79" t="str">
        <f t="shared" si="1"/>
        <v/>
      </c>
      <c r="I51" s="10"/>
      <c r="J51" s="82" t="str">
        <f t="shared" si="2"/>
        <v/>
      </c>
      <c r="K51" s="79" t="str">
        <f t="shared" si="3"/>
        <v/>
      </c>
    </row>
    <row r="52" spans="1:11" ht="20.100000000000001" customHeight="1" x14ac:dyDescent="0.2">
      <c r="A52" s="47">
        <v>105</v>
      </c>
      <c r="B52" s="52" t="s">
        <v>18</v>
      </c>
      <c r="C52" s="39">
        <v>1</v>
      </c>
      <c r="D52" s="33">
        <v>20</v>
      </c>
      <c r="E52" s="34">
        <v>52</v>
      </c>
      <c r="F52" s="29">
        <f t="shared" si="4"/>
        <v>1040</v>
      </c>
      <c r="G52" s="9"/>
      <c r="H52" s="79" t="str">
        <f t="shared" si="1"/>
        <v/>
      </c>
      <c r="I52" s="10"/>
      <c r="J52" s="82" t="str">
        <f t="shared" si="2"/>
        <v/>
      </c>
      <c r="K52" s="79" t="str">
        <f t="shared" si="3"/>
        <v/>
      </c>
    </row>
    <row r="53" spans="1:11" ht="20.100000000000001" customHeight="1" x14ac:dyDescent="0.2">
      <c r="A53" s="47">
        <v>106</v>
      </c>
      <c r="B53" s="53" t="s">
        <v>18</v>
      </c>
      <c r="C53" s="35">
        <v>1</v>
      </c>
      <c r="D53" s="33">
        <v>17</v>
      </c>
      <c r="E53" s="34">
        <v>52</v>
      </c>
      <c r="F53" s="29">
        <f t="shared" si="4"/>
        <v>884</v>
      </c>
      <c r="G53" s="9"/>
      <c r="H53" s="79" t="str">
        <f t="shared" si="1"/>
        <v/>
      </c>
      <c r="I53" s="10"/>
      <c r="J53" s="82" t="str">
        <f t="shared" si="2"/>
        <v/>
      </c>
      <c r="K53" s="79" t="str">
        <f t="shared" si="3"/>
        <v/>
      </c>
    </row>
    <row r="54" spans="1:11" ht="20.100000000000001" customHeight="1" x14ac:dyDescent="0.2">
      <c r="A54" s="47">
        <v>107</v>
      </c>
      <c r="B54" s="52" t="s">
        <v>18</v>
      </c>
      <c r="C54" s="35">
        <v>1</v>
      </c>
      <c r="D54" s="33">
        <v>11</v>
      </c>
      <c r="E54" s="34">
        <v>52</v>
      </c>
      <c r="F54" s="29">
        <f t="shared" si="4"/>
        <v>572</v>
      </c>
      <c r="G54" s="9"/>
      <c r="H54" s="79" t="str">
        <f t="shared" si="1"/>
        <v/>
      </c>
      <c r="I54" s="10"/>
      <c r="J54" s="82" t="str">
        <f t="shared" si="2"/>
        <v/>
      </c>
      <c r="K54" s="79" t="str">
        <f t="shared" si="3"/>
        <v/>
      </c>
    </row>
    <row r="55" spans="1:11" ht="20.100000000000001" customHeight="1" x14ac:dyDescent="0.2">
      <c r="A55" s="47">
        <v>104</v>
      </c>
      <c r="B55" s="54" t="s">
        <v>22</v>
      </c>
      <c r="C55" s="32" t="s">
        <v>16</v>
      </c>
      <c r="D55" s="33">
        <v>7</v>
      </c>
      <c r="E55" s="34">
        <v>250</v>
      </c>
      <c r="F55" s="29">
        <f t="shared" si="4"/>
        <v>1750</v>
      </c>
      <c r="G55" s="9"/>
      <c r="H55" s="79" t="str">
        <f t="shared" si="1"/>
        <v/>
      </c>
      <c r="I55" s="10"/>
      <c r="J55" s="82" t="str">
        <f t="shared" si="2"/>
        <v/>
      </c>
      <c r="K55" s="79" t="str">
        <f t="shared" si="3"/>
        <v/>
      </c>
    </row>
    <row r="56" spans="1:11" ht="20.100000000000001" customHeight="1" x14ac:dyDescent="0.2">
      <c r="A56" s="47">
        <v>108</v>
      </c>
      <c r="B56" s="52" t="s">
        <v>20</v>
      </c>
      <c r="C56" s="32" t="s">
        <v>16</v>
      </c>
      <c r="D56" s="33">
        <v>7</v>
      </c>
      <c r="E56" s="34">
        <v>250</v>
      </c>
      <c r="F56" s="29">
        <f t="shared" si="4"/>
        <v>1750</v>
      </c>
      <c r="G56" s="9"/>
      <c r="H56" s="79" t="str">
        <f t="shared" si="1"/>
        <v/>
      </c>
      <c r="I56" s="10"/>
      <c r="J56" s="82" t="str">
        <f t="shared" si="2"/>
        <v/>
      </c>
      <c r="K56" s="79" t="str">
        <f t="shared" si="3"/>
        <v/>
      </c>
    </row>
    <row r="57" spans="1:11" ht="20.100000000000001" customHeight="1" x14ac:dyDescent="0.2">
      <c r="A57" s="47">
        <v>130</v>
      </c>
      <c r="B57" s="53" t="s">
        <v>13</v>
      </c>
      <c r="C57" s="35">
        <v>5</v>
      </c>
      <c r="D57" s="33">
        <v>26</v>
      </c>
      <c r="E57" s="34">
        <v>250</v>
      </c>
      <c r="F57" s="29">
        <f t="shared" si="4"/>
        <v>6500</v>
      </c>
      <c r="G57" s="9"/>
      <c r="H57" s="79" t="str">
        <f t="shared" si="1"/>
        <v/>
      </c>
      <c r="I57" s="10"/>
      <c r="J57" s="82" t="str">
        <f t="shared" si="2"/>
        <v/>
      </c>
      <c r="K57" s="79" t="str">
        <f t="shared" si="3"/>
        <v/>
      </c>
    </row>
    <row r="58" spans="1:11" ht="20.100000000000001" customHeight="1" x14ac:dyDescent="0.2">
      <c r="A58" s="47">
        <v>134</v>
      </c>
      <c r="B58" s="44" t="s">
        <v>45</v>
      </c>
      <c r="C58" s="35">
        <v>5</v>
      </c>
      <c r="D58" s="42">
        <v>31</v>
      </c>
      <c r="E58" s="34">
        <v>250</v>
      </c>
      <c r="F58" s="29">
        <f t="shared" si="4"/>
        <v>7750</v>
      </c>
      <c r="G58" s="9"/>
      <c r="H58" s="79" t="str">
        <f t="shared" si="1"/>
        <v/>
      </c>
      <c r="I58" s="10"/>
      <c r="J58" s="82" t="str">
        <f t="shared" si="2"/>
        <v/>
      </c>
      <c r="K58" s="79" t="str">
        <f t="shared" si="3"/>
        <v/>
      </c>
    </row>
    <row r="59" spans="1:11" ht="20.100000000000001" customHeight="1" x14ac:dyDescent="0.2">
      <c r="A59" s="55">
        <v>210</v>
      </c>
      <c r="B59" s="56" t="s">
        <v>18</v>
      </c>
      <c r="C59" s="37">
        <v>1</v>
      </c>
      <c r="D59" s="33">
        <v>20</v>
      </c>
      <c r="E59" s="34">
        <v>52</v>
      </c>
      <c r="F59" s="29">
        <f t="shared" si="4"/>
        <v>1040</v>
      </c>
      <c r="G59" s="9"/>
      <c r="H59" s="79" t="str">
        <f t="shared" si="1"/>
        <v/>
      </c>
      <c r="I59" s="10"/>
      <c r="J59" s="82" t="str">
        <f t="shared" si="2"/>
        <v/>
      </c>
      <c r="K59" s="79" t="str">
        <f t="shared" si="3"/>
        <v/>
      </c>
    </row>
    <row r="60" spans="1:11" ht="20.100000000000001" customHeight="1" x14ac:dyDescent="0.2">
      <c r="A60" s="55">
        <v>211</v>
      </c>
      <c r="B60" s="52" t="s">
        <v>18</v>
      </c>
      <c r="C60" s="26">
        <v>1</v>
      </c>
      <c r="D60" s="33">
        <v>18</v>
      </c>
      <c r="E60" s="34">
        <v>52</v>
      </c>
      <c r="F60" s="29">
        <f>E60*D60</f>
        <v>936</v>
      </c>
      <c r="G60" s="9"/>
      <c r="H60" s="79" t="str">
        <f t="shared" si="1"/>
        <v/>
      </c>
      <c r="I60" s="10"/>
      <c r="J60" s="82" t="str">
        <f t="shared" si="2"/>
        <v/>
      </c>
      <c r="K60" s="79" t="str">
        <f t="shared" si="3"/>
        <v/>
      </c>
    </row>
    <row r="61" spans="1:11" ht="20.100000000000001" customHeight="1" x14ac:dyDescent="0.2">
      <c r="A61" s="55">
        <v>212</v>
      </c>
      <c r="B61" s="53" t="s">
        <v>18</v>
      </c>
      <c r="C61" s="32" t="s">
        <v>29</v>
      </c>
      <c r="D61" s="33">
        <v>28</v>
      </c>
      <c r="E61" s="34">
        <v>52</v>
      </c>
      <c r="F61" s="29">
        <f t="shared" ref="F61:F81" si="5">E61*D61</f>
        <v>1456</v>
      </c>
      <c r="G61" s="9"/>
      <c r="H61" s="79" t="str">
        <f t="shared" si="1"/>
        <v/>
      </c>
      <c r="I61" s="10"/>
      <c r="J61" s="82" t="str">
        <f t="shared" si="2"/>
        <v/>
      </c>
      <c r="K61" s="79" t="str">
        <f t="shared" si="3"/>
        <v/>
      </c>
    </row>
    <row r="62" spans="1:11" ht="20.100000000000001" customHeight="1" x14ac:dyDescent="0.2">
      <c r="A62" s="55">
        <v>213</v>
      </c>
      <c r="B62" s="52" t="s">
        <v>19</v>
      </c>
      <c r="C62" s="37">
        <v>1</v>
      </c>
      <c r="D62" s="33">
        <v>27</v>
      </c>
      <c r="E62" s="34">
        <v>52</v>
      </c>
      <c r="F62" s="29">
        <f t="shared" si="5"/>
        <v>1404</v>
      </c>
      <c r="G62" s="9"/>
      <c r="H62" s="79" t="str">
        <f t="shared" si="1"/>
        <v/>
      </c>
      <c r="I62" s="10"/>
      <c r="J62" s="82" t="str">
        <f t="shared" si="2"/>
        <v/>
      </c>
      <c r="K62" s="79" t="str">
        <f t="shared" si="3"/>
        <v/>
      </c>
    </row>
    <row r="63" spans="1:11" ht="20.100000000000001" customHeight="1" x14ac:dyDescent="0.2">
      <c r="A63" s="55">
        <v>214</v>
      </c>
      <c r="B63" s="53" t="s">
        <v>18</v>
      </c>
      <c r="C63" s="35">
        <v>1</v>
      </c>
      <c r="D63" s="33">
        <v>21</v>
      </c>
      <c r="E63" s="34">
        <v>52</v>
      </c>
      <c r="F63" s="29">
        <f t="shared" si="5"/>
        <v>1092</v>
      </c>
      <c r="G63" s="9"/>
      <c r="H63" s="79" t="str">
        <f t="shared" si="1"/>
        <v/>
      </c>
      <c r="I63" s="10"/>
      <c r="J63" s="82" t="str">
        <f t="shared" si="2"/>
        <v/>
      </c>
      <c r="K63" s="79" t="str">
        <f t="shared" si="3"/>
        <v/>
      </c>
    </row>
    <row r="64" spans="1:11" ht="20.100000000000001" customHeight="1" x14ac:dyDescent="0.2">
      <c r="A64" s="55">
        <v>216</v>
      </c>
      <c r="B64" s="52" t="s">
        <v>18</v>
      </c>
      <c r="C64" s="35">
        <v>1</v>
      </c>
      <c r="D64" s="33">
        <v>26</v>
      </c>
      <c r="E64" s="34">
        <v>52</v>
      </c>
      <c r="F64" s="29">
        <f t="shared" si="5"/>
        <v>1352</v>
      </c>
      <c r="G64" s="9"/>
      <c r="H64" s="79" t="str">
        <f t="shared" si="1"/>
        <v/>
      </c>
      <c r="I64" s="10"/>
      <c r="J64" s="82" t="str">
        <f t="shared" si="2"/>
        <v/>
      </c>
      <c r="K64" s="79" t="str">
        <f t="shared" si="3"/>
        <v/>
      </c>
    </row>
    <row r="65" spans="1:11" ht="20.100000000000001" customHeight="1" x14ac:dyDescent="0.2">
      <c r="A65" s="55">
        <v>220</v>
      </c>
      <c r="B65" s="54" t="s">
        <v>18</v>
      </c>
      <c r="C65" s="35">
        <v>1</v>
      </c>
      <c r="D65" s="33">
        <v>25</v>
      </c>
      <c r="E65" s="34">
        <v>52</v>
      </c>
      <c r="F65" s="29">
        <f t="shared" si="5"/>
        <v>1300</v>
      </c>
      <c r="G65" s="9"/>
      <c r="H65" s="79" t="str">
        <f t="shared" si="1"/>
        <v/>
      </c>
      <c r="I65" s="10"/>
      <c r="J65" s="82" t="str">
        <f t="shared" si="2"/>
        <v/>
      </c>
      <c r="K65" s="79" t="str">
        <f t="shared" si="3"/>
        <v/>
      </c>
    </row>
    <row r="66" spans="1:11" ht="20.100000000000001" customHeight="1" x14ac:dyDescent="0.2">
      <c r="A66" s="55">
        <v>221</v>
      </c>
      <c r="B66" s="52" t="s">
        <v>18</v>
      </c>
      <c r="C66" s="35">
        <v>1</v>
      </c>
      <c r="D66" s="33">
        <v>12</v>
      </c>
      <c r="E66" s="34">
        <v>52</v>
      </c>
      <c r="F66" s="29">
        <f t="shared" si="5"/>
        <v>624</v>
      </c>
      <c r="G66" s="9"/>
      <c r="H66" s="79" t="str">
        <f t="shared" si="1"/>
        <v/>
      </c>
      <c r="I66" s="10"/>
      <c r="J66" s="82" t="str">
        <f t="shared" si="2"/>
        <v/>
      </c>
      <c r="K66" s="79" t="str">
        <f t="shared" si="3"/>
        <v/>
      </c>
    </row>
    <row r="67" spans="1:11" ht="20.100000000000001" customHeight="1" x14ac:dyDescent="0.2">
      <c r="A67" s="55">
        <v>222</v>
      </c>
      <c r="B67" s="53" t="s">
        <v>18</v>
      </c>
      <c r="C67" s="35">
        <v>1</v>
      </c>
      <c r="D67" s="33">
        <v>25</v>
      </c>
      <c r="E67" s="34">
        <v>52</v>
      </c>
      <c r="F67" s="29">
        <f t="shared" si="5"/>
        <v>1300</v>
      </c>
      <c r="G67" s="9"/>
      <c r="H67" s="79" t="str">
        <f t="shared" si="1"/>
        <v/>
      </c>
      <c r="I67" s="10"/>
      <c r="J67" s="82" t="str">
        <f t="shared" si="2"/>
        <v/>
      </c>
      <c r="K67" s="79" t="str">
        <f t="shared" si="3"/>
        <v/>
      </c>
    </row>
    <row r="68" spans="1:11" ht="20.100000000000001" customHeight="1" x14ac:dyDescent="0.2">
      <c r="A68" s="55">
        <v>223</v>
      </c>
      <c r="B68" s="52" t="s">
        <v>18</v>
      </c>
      <c r="C68" s="37">
        <v>1</v>
      </c>
      <c r="D68" s="33">
        <v>27</v>
      </c>
      <c r="E68" s="34">
        <v>52</v>
      </c>
      <c r="F68" s="29">
        <f t="shared" si="5"/>
        <v>1404</v>
      </c>
      <c r="G68" s="9"/>
      <c r="H68" s="79" t="str">
        <f t="shared" si="1"/>
        <v/>
      </c>
      <c r="I68" s="10"/>
      <c r="J68" s="82" t="str">
        <f t="shared" si="2"/>
        <v/>
      </c>
      <c r="K68" s="79" t="str">
        <f t="shared" si="3"/>
        <v/>
      </c>
    </row>
    <row r="69" spans="1:11" ht="20.100000000000001" customHeight="1" x14ac:dyDescent="0.2">
      <c r="A69" s="55">
        <v>224</v>
      </c>
      <c r="B69" s="53" t="s">
        <v>14</v>
      </c>
      <c r="C69" s="37">
        <v>1</v>
      </c>
      <c r="D69" s="33">
        <v>11</v>
      </c>
      <c r="E69" s="34">
        <v>52</v>
      </c>
      <c r="F69" s="29">
        <f t="shared" si="5"/>
        <v>572</v>
      </c>
      <c r="G69" s="9"/>
      <c r="H69" s="79" t="str">
        <f t="shared" si="1"/>
        <v/>
      </c>
      <c r="I69" s="10"/>
      <c r="J69" s="82" t="str">
        <f t="shared" si="2"/>
        <v/>
      </c>
      <c r="K69" s="79" t="str">
        <f t="shared" si="3"/>
        <v/>
      </c>
    </row>
    <row r="70" spans="1:11" ht="20.100000000000001" customHeight="1" x14ac:dyDescent="0.2">
      <c r="A70" s="55">
        <v>225</v>
      </c>
      <c r="B70" s="52" t="s">
        <v>18</v>
      </c>
      <c r="C70" s="39">
        <v>1</v>
      </c>
      <c r="D70" s="33">
        <v>15</v>
      </c>
      <c r="E70" s="34">
        <v>52</v>
      </c>
      <c r="F70" s="29">
        <f t="shared" si="5"/>
        <v>780</v>
      </c>
      <c r="G70" s="9"/>
      <c r="H70" s="79" t="str">
        <f t="shared" si="1"/>
        <v/>
      </c>
      <c r="I70" s="10"/>
      <c r="J70" s="82" t="str">
        <f t="shared" si="2"/>
        <v/>
      </c>
      <c r="K70" s="79" t="str">
        <f t="shared" si="3"/>
        <v/>
      </c>
    </row>
    <row r="71" spans="1:11" ht="20.100000000000001" customHeight="1" x14ac:dyDescent="0.2">
      <c r="A71" s="55">
        <v>215</v>
      </c>
      <c r="B71" s="53" t="s">
        <v>20</v>
      </c>
      <c r="C71" s="39">
        <v>5</v>
      </c>
      <c r="D71" s="33">
        <v>3</v>
      </c>
      <c r="E71" s="34">
        <v>250</v>
      </c>
      <c r="F71" s="29">
        <f t="shared" si="5"/>
        <v>750</v>
      </c>
      <c r="G71" s="9"/>
      <c r="H71" s="79" t="str">
        <f t="shared" ref="H71:H101" si="6">IFERROR(F71/G71,"")</f>
        <v/>
      </c>
      <c r="I71" s="10"/>
      <c r="J71" s="82" t="str">
        <f t="shared" ref="J71:J101" si="7">IFERROR(H71*I71,"")</f>
        <v/>
      </c>
      <c r="K71" s="79" t="str">
        <f t="shared" ref="K71:K101" si="8">IFERROR(J71/12,"")</f>
        <v/>
      </c>
    </row>
    <row r="72" spans="1:11" ht="20.100000000000001" customHeight="1" x14ac:dyDescent="0.2">
      <c r="A72" s="55">
        <v>217</v>
      </c>
      <c r="B72" s="52" t="s">
        <v>20</v>
      </c>
      <c r="C72" s="57">
        <v>5</v>
      </c>
      <c r="D72" s="33">
        <v>3</v>
      </c>
      <c r="E72" s="34">
        <v>250</v>
      </c>
      <c r="F72" s="43">
        <f t="shared" si="5"/>
        <v>750</v>
      </c>
      <c r="G72" s="9"/>
      <c r="H72" s="79" t="str">
        <f t="shared" si="6"/>
        <v/>
      </c>
      <c r="I72" s="10"/>
      <c r="J72" s="82" t="str">
        <f t="shared" si="7"/>
        <v/>
      </c>
      <c r="K72" s="79" t="str">
        <f t="shared" si="8"/>
        <v/>
      </c>
    </row>
    <row r="73" spans="1:11" ht="20.100000000000001" customHeight="1" x14ac:dyDescent="0.2">
      <c r="A73" s="55">
        <v>218</v>
      </c>
      <c r="B73" s="31" t="s">
        <v>21</v>
      </c>
      <c r="C73" s="37">
        <v>5</v>
      </c>
      <c r="D73" s="33">
        <v>5</v>
      </c>
      <c r="E73" s="34">
        <v>250</v>
      </c>
      <c r="F73" s="29">
        <f t="shared" si="5"/>
        <v>1250</v>
      </c>
      <c r="G73" s="9"/>
      <c r="H73" s="79" t="str">
        <f t="shared" si="6"/>
        <v/>
      </c>
      <c r="I73" s="10"/>
      <c r="J73" s="82" t="str">
        <f t="shared" si="7"/>
        <v/>
      </c>
      <c r="K73" s="79" t="str">
        <f t="shared" si="8"/>
        <v/>
      </c>
    </row>
    <row r="74" spans="1:11" ht="20.100000000000001" customHeight="1" x14ac:dyDescent="0.2">
      <c r="A74" s="58">
        <v>219</v>
      </c>
      <c r="B74" s="56" t="s">
        <v>22</v>
      </c>
      <c r="C74" s="35">
        <v>5</v>
      </c>
      <c r="D74" s="33">
        <v>2</v>
      </c>
      <c r="E74" s="34">
        <v>250</v>
      </c>
      <c r="F74" s="29">
        <f t="shared" si="5"/>
        <v>500</v>
      </c>
      <c r="G74" s="9"/>
      <c r="H74" s="79" t="str">
        <f t="shared" si="6"/>
        <v/>
      </c>
      <c r="I74" s="10"/>
      <c r="J74" s="82" t="str">
        <f t="shared" si="7"/>
        <v/>
      </c>
      <c r="K74" s="79" t="str">
        <f t="shared" si="8"/>
        <v/>
      </c>
    </row>
    <row r="75" spans="1:11" ht="20.100000000000001" customHeight="1" x14ac:dyDescent="0.2">
      <c r="A75" s="58">
        <v>231</v>
      </c>
      <c r="B75" s="52" t="s">
        <v>23</v>
      </c>
      <c r="C75" s="35">
        <v>5</v>
      </c>
      <c r="D75" s="33">
        <v>35</v>
      </c>
      <c r="E75" s="34">
        <v>250</v>
      </c>
      <c r="F75" s="29">
        <f t="shared" si="5"/>
        <v>8750</v>
      </c>
      <c r="G75" s="9"/>
      <c r="H75" s="79" t="str">
        <f t="shared" si="6"/>
        <v/>
      </c>
      <c r="I75" s="10"/>
      <c r="J75" s="82" t="str">
        <f t="shared" si="7"/>
        <v/>
      </c>
      <c r="K75" s="79" t="str">
        <f t="shared" si="8"/>
        <v/>
      </c>
    </row>
    <row r="76" spans="1:11" ht="20.100000000000001" customHeight="1" x14ac:dyDescent="0.2">
      <c r="A76" s="58"/>
      <c r="B76" s="53" t="s">
        <v>24</v>
      </c>
      <c r="C76" s="35">
        <v>5</v>
      </c>
      <c r="D76" s="33">
        <v>9</v>
      </c>
      <c r="E76" s="34">
        <v>250</v>
      </c>
      <c r="F76" s="29">
        <f t="shared" si="5"/>
        <v>2250</v>
      </c>
      <c r="G76" s="9"/>
      <c r="H76" s="79" t="str">
        <f t="shared" si="6"/>
        <v/>
      </c>
      <c r="I76" s="10"/>
      <c r="J76" s="82" t="str">
        <f t="shared" si="7"/>
        <v/>
      </c>
      <c r="K76" s="79" t="str">
        <f t="shared" si="8"/>
        <v/>
      </c>
    </row>
    <row r="77" spans="1:11" ht="20.100000000000001" customHeight="1" x14ac:dyDescent="0.2">
      <c r="A77" s="58">
        <v>232</v>
      </c>
      <c r="B77" s="52" t="s">
        <v>44</v>
      </c>
      <c r="C77" s="39">
        <v>5</v>
      </c>
      <c r="D77" s="33">
        <v>40</v>
      </c>
      <c r="E77" s="34">
        <v>250</v>
      </c>
      <c r="F77" s="29">
        <f t="shared" si="5"/>
        <v>10000</v>
      </c>
      <c r="G77" s="9"/>
      <c r="H77" s="79" t="str">
        <f t="shared" si="6"/>
        <v/>
      </c>
      <c r="I77" s="10"/>
      <c r="J77" s="82" t="str">
        <f t="shared" si="7"/>
        <v/>
      </c>
      <c r="K77" s="79" t="str">
        <f t="shared" si="8"/>
        <v/>
      </c>
    </row>
    <row r="78" spans="1:11" ht="20.100000000000001" customHeight="1" x14ac:dyDescent="0.2">
      <c r="A78" s="58">
        <v>233</v>
      </c>
      <c r="B78" s="53" t="s">
        <v>46</v>
      </c>
      <c r="C78" s="35">
        <v>5</v>
      </c>
      <c r="D78" s="33">
        <v>23</v>
      </c>
      <c r="E78" s="34">
        <v>250</v>
      </c>
      <c r="F78" s="29">
        <f t="shared" si="5"/>
        <v>5750</v>
      </c>
      <c r="G78" s="9"/>
      <c r="H78" s="79" t="str">
        <f t="shared" si="6"/>
        <v/>
      </c>
      <c r="I78" s="10"/>
      <c r="J78" s="82" t="str">
        <f t="shared" si="7"/>
        <v/>
      </c>
      <c r="K78" s="79" t="str">
        <f t="shared" si="8"/>
        <v/>
      </c>
    </row>
    <row r="79" spans="1:11" ht="20.100000000000001" customHeight="1" x14ac:dyDescent="0.2">
      <c r="A79" s="58">
        <v>235</v>
      </c>
      <c r="B79" s="52" t="s">
        <v>26</v>
      </c>
      <c r="C79" s="35">
        <v>5</v>
      </c>
      <c r="D79" s="33">
        <v>16</v>
      </c>
      <c r="E79" s="34">
        <v>250</v>
      </c>
      <c r="F79" s="29">
        <f t="shared" si="5"/>
        <v>4000</v>
      </c>
      <c r="G79" s="9"/>
      <c r="H79" s="79" t="str">
        <f t="shared" si="6"/>
        <v/>
      </c>
      <c r="I79" s="10"/>
      <c r="J79" s="82" t="str">
        <f t="shared" si="7"/>
        <v/>
      </c>
      <c r="K79" s="79" t="str">
        <f t="shared" si="8"/>
        <v/>
      </c>
    </row>
    <row r="80" spans="1:11" ht="20.100000000000001" customHeight="1" x14ac:dyDescent="0.2">
      <c r="A80" s="58">
        <v>236</v>
      </c>
      <c r="B80" s="31" t="s">
        <v>27</v>
      </c>
      <c r="C80" s="35">
        <v>5</v>
      </c>
      <c r="D80" s="33">
        <v>19</v>
      </c>
      <c r="E80" s="34">
        <v>250</v>
      </c>
      <c r="F80" s="29">
        <f t="shared" si="5"/>
        <v>4750</v>
      </c>
      <c r="G80" s="9"/>
      <c r="H80" s="79" t="str">
        <f t="shared" si="6"/>
        <v/>
      </c>
      <c r="I80" s="10"/>
      <c r="J80" s="82" t="str">
        <f t="shared" si="7"/>
        <v/>
      </c>
      <c r="K80" s="79" t="str">
        <f t="shared" si="8"/>
        <v/>
      </c>
    </row>
    <row r="81" spans="1:11" ht="20.100000000000001" customHeight="1" x14ac:dyDescent="0.2">
      <c r="A81" s="59">
        <v>201</v>
      </c>
      <c r="B81" s="60" t="s">
        <v>21</v>
      </c>
      <c r="C81" s="32" t="s">
        <v>29</v>
      </c>
      <c r="D81" s="33">
        <v>12</v>
      </c>
      <c r="E81" s="34">
        <v>52</v>
      </c>
      <c r="F81" s="29">
        <f t="shared" si="5"/>
        <v>624</v>
      </c>
      <c r="G81" s="9"/>
      <c r="H81" s="79" t="str">
        <f t="shared" si="6"/>
        <v/>
      </c>
      <c r="I81" s="10"/>
      <c r="J81" s="82" t="str">
        <f t="shared" si="7"/>
        <v/>
      </c>
      <c r="K81" s="79" t="str">
        <f t="shared" si="8"/>
        <v/>
      </c>
    </row>
    <row r="82" spans="1:11" ht="20.100000000000001" customHeight="1" x14ac:dyDescent="0.2">
      <c r="A82" s="59">
        <v>202</v>
      </c>
      <c r="B82" s="52" t="s">
        <v>18</v>
      </c>
      <c r="C82" s="26">
        <v>1</v>
      </c>
      <c r="D82" s="33">
        <v>14</v>
      </c>
      <c r="E82" s="34">
        <v>52</v>
      </c>
      <c r="F82" s="29">
        <f>E82*D82</f>
        <v>728</v>
      </c>
      <c r="G82" s="9"/>
      <c r="H82" s="79" t="str">
        <f t="shared" si="6"/>
        <v/>
      </c>
      <c r="I82" s="10"/>
      <c r="J82" s="82" t="str">
        <f t="shared" si="7"/>
        <v/>
      </c>
      <c r="K82" s="79" t="str">
        <f t="shared" si="8"/>
        <v/>
      </c>
    </row>
    <row r="83" spans="1:11" ht="20.100000000000001" customHeight="1" x14ac:dyDescent="0.2">
      <c r="A83" s="59">
        <v>203</v>
      </c>
      <c r="B83" s="53" t="s">
        <v>18</v>
      </c>
      <c r="C83" s="32" t="s">
        <v>29</v>
      </c>
      <c r="D83" s="33">
        <v>16</v>
      </c>
      <c r="E83" s="34">
        <v>52</v>
      </c>
      <c r="F83" s="29">
        <f t="shared" ref="F83:F101" si="9">E83*D83</f>
        <v>832</v>
      </c>
      <c r="G83" s="9"/>
      <c r="H83" s="79" t="str">
        <f t="shared" si="6"/>
        <v/>
      </c>
      <c r="I83" s="10"/>
      <c r="J83" s="82" t="str">
        <f t="shared" si="7"/>
        <v/>
      </c>
      <c r="K83" s="79" t="str">
        <f t="shared" si="8"/>
        <v/>
      </c>
    </row>
    <row r="84" spans="1:11" ht="20.100000000000001" customHeight="1" x14ac:dyDescent="0.2">
      <c r="A84" s="59">
        <v>205</v>
      </c>
      <c r="B84" s="52" t="s">
        <v>18</v>
      </c>
      <c r="C84" s="35">
        <v>1</v>
      </c>
      <c r="D84" s="33">
        <v>16</v>
      </c>
      <c r="E84" s="34">
        <v>52</v>
      </c>
      <c r="F84" s="29">
        <f t="shared" si="9"/>
        <v>832</v>
      </c>
      <c r="G84" s="9"/>
      <c r="H84" s="79" t="str">
        <f t="shared" si="6"/>
        <v/>
      </c>
      <c r="I84" s="10"/>
      <c r="J84" s="82" t="str">
        <f t="shared" si="7"/>
        <v/>
      </c>
      <c r="K84" s="79" t="str">
        <f t="shared" si="8"/>
        <v/>
      </c>
    </row>
    <row r="85" spans="1:11" ht="20.100000000000001" customHeight="1" x14ac:dyDescent="0.2">
      <c r="A85" s="59">
        <v>206</v>
      </c>
      <c r="B85" s="53" t="s">
        <v>18</v>
      </c>
      <c r="C85" s="35">
        <v>1</v>
      </c>
      <c r="D85" s="33">
        <v>17</v>
      </c>
      <c r="E85" s="34">
        <v>52</v>
      </c>
      <c r="F85" s="29">
        <f t="shared" si="9"/>
        <v>884</v>
      </c>
      <c r="G85" s="9"/>
      <c r="H85" s="79" t="str">
        <f t="shared" si="6"/>
        <v/>
      </c>
      <c r="I85" s="10"/>
      <c r="J85" s="82" t="str">
        <f t="shared" si="7"/>
        <v/>
      </c>
      <c r="K85" s="79" t="str">
        <f t="shared" si="8"/>
        <v/>
      </c>
    </row>
    <row r="86" spans="1:11" ht="20.100000000000001" customHeight="1" x14ac:dyDescent="0.2">
      <c r="A86" s="59">
        <v>207</v>
      </c>
      <c r="B86" s="52" t="s">
        <v>18</v>
      </c>
      <c r="C86" s="35">
        <v>1</v>
      </c>
      <c r="D86" s="33">
        <v>19</v>
      </c>
      <c r="E86" s="34">
        <v>52</v>
      </c>
      <c r="F86" s="29">
        <f t="shared" si="9"/>
        <v>988</v>
      </c>
      <c r="G86" s="9"/>
      <c r="H86" s="79" t="str">
        <f t="shared" si="6"/>
        <v/>
      </c>
      <c r="I86" s="10"/>
      <c r="J86" s="82" t="str">
        <f t="shared" si="7"/>
        <v/>
      </c>
      <c r="K86" s="79" t="str">
        <f t="shared" si="8"/>
        <v/>
      </c>
    </row>
    <row r="87" spans="1:11" ht="20.100000000000001" customHeight="1" x14ac:dyDescent="0.2">
      <c r="A87" s="59">
        <v>208</v>
      </c>
      <c r="B87" s="54" t="s">
        <v>18</v>
      </c>
      <c r="C87" s="35">
        <v>1</v>
      </c>
      <c r="D87" s="33">
        <v>16</v>
      </c>
      <c r="E87" s="34">
        <v>52</v>
      </c>
      <c r="F87" s="29">
        <f t="shared" si="9"/>
        <v>832</v>
      </c>
      <c r="G87" s="9"/>
      <c r="H87" s="79" t="str">
        <f t="shared" si="6"/>
        <v/>
      </c>
      <c r="I87" s="10"/>
      <c r="J87" s="82" t="str">
        <f t="shared" si="7"/>
        <v/>
      </c>
      <c r="K87" s="79" t="str">
        <f t="shared" si="8"/>
        <v/>
      </c>
    </row>
    <row r="88" spans="1:11" ht="25.5" customHeight="1" x14ac:dyDescent="0.2">
      <c r="A88" s="59">
        <v>204</v>
      </c>
      <c r="B88" s="61" t="s">
        <v>47</v>
      </c>
      <c r="C88" s="35">
        <v>5</v>
      </c>
      <c r="D88" s="33">
        <v>8</v>
      </c>
      <c r="E88" s="34">
        <v>250</v>
      </c>
      <c r="F88" s="29">
        <f t="shared" si="9"/>
        <v>2000</v>
      </c>
      <c r="G88" s="9"/>
      <c r="H88" s="79" t="str">
        <f t="shared" si="6"/>
        <v/>
      </c>
      <c r="I88" s="10"/>
      <c r="J88" s="82" t="str">
        <f t="shared" si="7"/>
        <v/>
      </c>
      <c r="K88" s="79" t="str">
        <f t="shared" si="8"/>
        <v/>
      </c>
    </row>
    <row r="89" spans="1:11" ht="20.100000000000001" customHeight="1" x14ac:dyDescent="0.2">
      <c r="A89" s="59">
        <v>230</v>
      </c>
      <c r="B89" s="53" t="s">
        <v>13</v>
      </c>
      <c r="C89" s="35">
        <v>5</v>
      </c>
      <c r="D89" s="33">
        <v>22</v>
      </c>
      <c r="E89" s="34">
        <v>250</v>
      </c>
      <c r="F89" s="29">
        <f t="shared" si="9"/>
        <v>5500</v>
      </c>
      <c r="G89" s="9"/>
      <c r="H89" s="79" t="str">
        <f t="shared" si="6"/>
        <v/>
      </c>
      <c r="I89" s="10"/>
      <c r="J89" s="82" t="str">
        <f t="shared" si="7"/>
        <v/>
      </c>
      <c r="K89" s="79" t="str">
        <f t="shared" si="8"/>
        <v/>
      </c>
    </row>
    <row r="90" spans="1:11" ht="20.100000000000001" customHeight="1" x14ac:dyDescent="0.2">
      <c r="A90" s="59">
        <v>234</v>
      </c>
      <c r="B90" s="62" t="s">
        <v>45</v>
      </c>
      <c r="C90" s="37">
        <v>5</v>
      </c>
      <c r="D90" s="63">
        <v>16</v>
      </c>
      <c r="E90" s="34">
        <v>250</v>
      </c>
      <c r="F90" s="29">
        <f t="shared" si="9"/>
        <v>4000</v>
      </c>
      <c r="G90" s="9"/>
      <c r="H90" s="79" t="str">
        <f t="shared" si="6"/>
        <v/>
      </c>
      <c r="I90" s="10"/>
      <c r="J90" s="82" t="str">
        <f t="shared" si="7"/>
        <v/>
      </c>
      <c r="K90" s="79" t="str">
        <f t="shared" si="8"/>
        <v/>
      </c>
    </row>
    <row r="91" spans="1:11" ht="20.100000000000001" customHeight="1" x14ac:dyDescent="0.2">
      <c r="A91" s="59">
        <v>310</v>
      </c>
      <c r="B91" s="64" t="s">
        <v>18</v>
      </c>
      <c r="C91" s="65">
        <v>1</v>
      </c>
      <c r="D91" s="33">
        <v>20</v>
      </c>
      <c r="E91" s="34">
        <v>52</v>
      </c>
      <c r="F91" s="29">
        <f t="shared" si="9"/>
        <v>1040</v>
      </c>
      <c r="G91" s="9"/>
      <c r="H91" s="79" t="str">
        <f t="shared" si="6"/>
        <v/>
      </c>
      <c r="I91" s="10"/>
      <c r="J91" s="82" t="str">
        <f t="shared" si="7"/>
        <v/>
      </c>
      <c r="K91" s="79" t="str">
        <f t="shared" si="8"/>
        <v/>
      </c>
    </row>
    <row r="92" spans="1:11" ht="20.100000000000001" customHeight="1" x14ac:dyDescent="0.2">
      <c r="A92" s="59">
        <v>313</v>
      </c>
      <c r="B92" s="52" t="s">
        <v>18</v>
      </c>
      <c r="C92" s="65">
        <v>1</v>
      </c>
      <c r="D92" s="33">
        <v>20</v>
      </c>
      <c r="E92" s="34">
        <v>52</v>
      </c>
      <c r="F92" s="29">
        <f t="shared" si="9"/>
        <v>1040</v>
      </c>
      <c r="G92" s="9"/>
      <c r="H92" s="79" t="str">
        <f t="shared" si="6"/>
        <v/>
      </c>
      <c r="I92" s="10"/>
      <c r="J92" s="82" t="str">
        <f t="shared" si="7"/>
        <v/>
      </c>
      <c r="K92" s="79" t="str">
        <f t="shared" si="8"/>
        <v/>
      </c>
    </row>
    <row r="93" spans="1:11" ht="20.100000000000001" customHeight="1" x14ac:dyDescent="0.2">
      <c r="A93" s="59">
        <v>314</v>
      </c>
      <c r="B93" s="53" t="s">
        <v>48</v>
      </c>
      <c r="C93" s="65">
        <v>1</v>
      </c>
      <c r="D93" s="33">
        <v>15</v>
      </c>
      <c r="E93" s="34">
        <v>52</v>
      </c>
      <c r="F93" s="29">
        <f t="shared" si="9"/>
        <v>780</v>
      </c>
      <c r="G93" s="9"/>
      <c r="H93" s="79" t="str">
        <f t="shared" si="6"/>
        <v/>
      </c>
      <c r="I93" s="10"/>
      <c r="J93" s="82" t="str">
        <f t="shared" si="7"/>
        <v/>
      </c>
      <c r="K93" s="79" t="str">
        <f t="shared" si="8"/>
        <v/>
      </c>
    </row>
    <row r="94" spans="1:11" ht="20.100000000000001" customHeight="1" x14ac:dyDescent="0.2">
      <c r="A94" s="59">
        <v>316</v>
      </c>
      <c r="B94" s="52" t="s">
        <v>18</v>
      </c>
      <c r="C94" s="65">
        <v>1</v>
      </c>
      <c r="D94" s="33">
        <v>15</v>
      </c>
      <c r="E94" s="34">
        <v>52</v>
      </c>
      <c r="F94" s="29">
        <f t="shared" si="9"/>
        <v>780</v>
      </c>
      <c r="G94" s="9"/>
      <c r="H94" s="79" t="str">
        <f t="shared" si="6"/>
        <v/>
      </c>
      <c r="I94" s="10"/>
      <c r="J94" s="82" t="str">
        <f t="shared" si="7"/>
        <v/>
      </c>
      <c r="K94" s="79" t="str">
        <f t="shared" si="8"/>
        <v/>
      </c>
    </row>
    <row r="95" spans="1:11" ht="20.100000000000001" customHeight="1" x14ac:dyDescent="0.2">
      <c r="A95" s="59">
        <v>317</v>
      </c>
      <c r="B95" s="53" t="s">
        <v>14</v>
      </c>
      <c r="C95" s="65">
        <v>1</v>
      </c>
      <c r="D95" s="33">
        <v>95</v>
      </c>
      <c r="E95" s="34">
        <v>52</v>
      </c>
      <c r="F95" s="29">
        <f t="shared" si="9"/>
        <v>4940</v>
      </c>
      <c r="G95" s="9"/>
      <c r="H95" s="79" t="str">
        <f t="shared" si="6"/>
        <v/>
      </c>
      <c r="I95" s="10"/>
      <c r="J95" s="82" t="str">
        <f t="shared" si="7"/>
        <v/>
      </c>
      <c r="K95" s="79" t="str">
        <f t="shared" si="8"/>
        <v/>
      </c>
    </row>
    <row r="96" spans="1:11" ht="20.100000000000001" customHeight="1" x14ac:dyDescent="0.2">
      <c r="A96" s="59">
        <v>318</v>
      </c>
      <c r="B96" s="52" t="s">
        <v>18</v>
      </c>
      <c r="C96" s="65">
        <v>1</v>
      </c>
      <c r="D96" s="33">
        <v>16</v>
      </c>
      <c r="E96" s="34">
        <v>52</v>
      </c>
      <c r="F96" s="43">
        <f t="shared" si="9"/>
        <v>832</v>
      </c>
      <c r="G96" s="9"/>
      <c r="H96" s="79" t="str">
        <f t="shared" si="6"/>
        <v/>
      </c>
      <c r="I96" s="10"/>
      <c r="J96" s="82" t="str">
        <f t="shared" si="7"/>
        <v/>
      </c>
      <c r="K96" s="79" t="str">
        <f t="shared" si="8"/>
        <v/>
      </c>
    </row>
    <row r="97" spans="1:11" ht="20.100000000000001" customHeight="1" x14ac:dyDescent="0.2">
      <c r="A97" s="59">
        <v>315</v>
      </c>
      <c r="B97" s="36" t="s">
        <v>22</v>
      </c>
      <c r="C97" s="65">
        <v>5</v>
      </c>
      <c r="D97" s="33">
        <v>2</v>
      </c>
      <c r="E97" s="34">
        <v>250</v>
      </c>
      <c r="F97" s="43">
        <f t="shared" si="9"/>
        <v>500</v>
      </c>
      <c r="G97" s="9"/>
      <c r="H97" s="79" t="str">
        <f t="shared" si="6"/>
        <v/>
      </c>
      <c r="I97" s="10"/>
      <c r="J97" s="82" t="str">
        <f t="shared" si="7"/>
        <v/>
      </c>
      <c r="K97" s="79" t="str">
        <f t="shared" si="8"/>
        <v/>
      </c>
    </row>
    <row r="98" spans="1:11" ht="20.100000000000001" customHeight="1" x14ac:dyDescent="0.2">
      <c r="A98" s="59">
        <v>331</v>
      </c>
      <c r="B98" s="52" t="s">
        <v>23</v>
      </c>
      <c r="C98" s="65">
        <v>5</v>
      </c>
      <c r="D98" s="33">
        <v>28</v>
      </c>
      <c r="E98" s="34">
        <v>150</v>
      </c>
      <c r="F98" s="29">
        <f t="shared" si="9"/>
        <v>4200</v>
      </c>
      <c r="G98" s="9"/>
      <c r="H98" s="79" t="str">
        <f t="shared" si="6"/>
        <v/>
      </c>
      <c r="I98" s="10"/>
      <c r="J98" s="82" t="str">
        <f t="shared" si="7"/>
        <v/>
      </c>
      <c r="K98" s="79" t="str">
        <f t="shared" si="8"/>
        <v/>
      </c>
    </row>
    <row r="99" spans="1:11" ht="20.100000000000001" customHeight="1" x14ac:dyDescent="0.2">
      <c r="A99" s="59">
        <v>332</v>
      </c>
      <c r="B99" s="53" t="s">
        <v>49</v>
      </c>
      <c r="C99" s="65">
        <v>5</v>
      </c>
      <c r="D99" s="33">
        <v>35</v>
      </c>
      <c r="E99" s="34">
        <v>250</v>
      </c>
      <c r="F99" s="29">
        <f t="shared" si="9"/>
        <v>8750</v>
      </c>
      <c r="G99" s="9"/>
      <c r="H99" s="79" t="str">
        <f t="shared" si="6"/>
        <v/>
      </c>
      <c r="I99" s="10"/>
      <c r="J99" s="82" t="str">
        <f t="shared" si="7"/>
        <v/>
      </c>
      <c r="K99" s="79" t="str">
        <f t="shared" si="8"/>
        <v/>
      </c>
    </row>
    <row r="100" spans="1:11" ht="20.100000000000001" customHeight="1" x14ac:dyDescent="0.2">
      <c r="A100" s="59">
        <v>335</v>
      </c>
      <c r="B100" s="66" t="s">
        <v>26</v>
      </c>
      <c r="C100" s="65">
        <v>5</v>
      </c>
      <c r="D100" s="63">
        <v>8</v>
      </c>
      <c r="E100" s="34">
        <v>250</v>
      </c>
      <c r="F100" s="29">
        <f t="shared" si="9"/>
        <v>2000</v>
      </c>
      <c r="G100" s="9"/>
      <c r="H100" s="79" t="str">
        <f t="shared" si="6"/>
        <v/>
      </c>
      <c r="I100" s="10"/>
      <c r="J100" s="82" t="str">
        <f t="shared" si="7"/>
        <v/>
      </c>
      <c r="K100" s="79" t="str">
        <f t="shared" si="8"/>
        <v/>
      </c>
    </row>
    <row r="101" spans="1:11" ht="20.100000000000001" customHeight="1" thickBot="1" x14ac:dyDescent="0.25">
      <c r="A101" s="67">
        <v>336</v>
      </c>
      <c r="B101" s="68" t="s">
        <v>27</v>
      </c>
      <c r="C101" s="69">
        <v>5</v>
      </c>
      <c r="D101" s="70">
        <v>10</v>
      </c>
      <c r="E101" s="71">
        <v>250</v>
      </c>
      <c r="F101" s="72">
        <f t="shared" si="9"/>
        <v>2500</v>
      </c>
      <c r="G101" s="9"/>
      <c r="H101" s="80" t="str">
        <f t="shared" si="6"/>
        <v/>
      </c>
      <c r="I101" s="10"/>
      <c r="J101" s="83" t="str">
        <f t="shared" si="7"/>
        <v/>
      </c>
      <c r="K101" s="80" t="str">
        <f t="shared" si="8"/>
        <v/>
      </c>
    </row>
    <row r="102" spans="1:11" ht="19.5" customHeight="1" thickBot="1" x14ac:dyDescent="0.25">
      <c r="A102" s="73" t="s">
        <v>95</v>
      </c>
      <c r="B102" s="74"/>
      <c r="C102" s="75"/>
      <c r="D102" s="76">
        <f>SUM(D6:D101)</f>
        <v>1794.79</v>
      </c>
      <c r="E102" s="77"/>
      <c r="F102" s="78">
        <f>SUM(F6:F101)</f>
        <v>254431.5</v>
      </c>
      <c r="G102" s="11"/>
      <c r="H102" s="81" t="str">
        <f>IF(SUM(H6:H101)=0,"",SUM(H6:H101))</f>
        <v/>
      </c>
      <c r="I102" s="12"/>
      <c r="J102" s="81" t="str">
        <f>IF(SUM(J6:J101)=0,"",SUM(J6:J101))</f>
        <v/>
      </c>
      <c r="K102" s="81" t="str">
        <f>IF(SUM(K6:K101)=0,"",SUM(K6:K101))</f>
        <v/>
      </c>
    </row>
    <row r="103" spans="1:11" ht="19.5" customHeight="1" thickBot="1" x14ac:dyDescent="0.25">
      <c r="H103" s="15"/>
      <c r="I103" s="16" t="s">
        <v>68</v>
      </c>
      <c r="J103" s="84" t="str">
        <f>IFERROR(IF(J102*0.19=0,"",J102*0.19),"")</f>
        <v/>
      </c>
      <c r="K103" s="85" t="str">
        <f>IFERROR(IF(K102*0.19=0,"",K102*0.19),"")</f>
        <v/>
      </c>
    </row>
    <row r="104" spans="1:11" ht="19.5" customHeight="1" thickBot="1" x14ac:dyDescent="0.25">
      <c r="H104" s="15"/>
      <c r="I104" s="17" t="s">
        <v>80</v>
      </c>
      <c r="J104" s="86" t="str">
        <f>IFERROR(J102+J103,"")</f>
        <v/>
      </c>
      <c r="K104" s="86" t="str">
        <f>IFERROR(K102+K103,"")</f>
        <v/>
      </c>
    </row>
    <row r="105" spans="1:11" ht="19.5" customHeight="1" x14ac:dyDescent="0.2"/>
  </sheetData>
  <sheetProtection algorithmName="SHA-512" hashValue="HjPVGeqEvhUGZqVmIUPXtg7A3hti5ND0JEyBgeEXPG9Urwy+1YtL8DL9QKHizKe+f5Zwg6M1185YZxjskFs3ow==" saltValue="pcoRSfF097AvYT77sQ+gTQ==" spinCount="100000" sheet="1" objects="1" scenarios="1"/>
  <mergeCells count="14">
    <mergeCell ref="A1:K1"/>
    <mergeCell ref="A2:K2"/>
    <mergeCell ref="F3:F5"/>
    <mergeCell ref="G3:G5"/>
    <mergeCell ref="A102:B102"/>
    <mergeCell ref="A3:A5"/>
    <mergeCell ref="B3:B5"/>
    <mergeCell ref="C3:C5"/>
    <mergeCell ref="D3:D5"/>
    <mergeCell ref="E3:E5"/>
    <mergeCell ref="H3:H5"/>
    <mergeCell ref="I3:I5"/>
    <mergeCell ref="J3:J5"/>
    <mergeCell ref="K3:K5"/>
  </mergeCells>
  <pageMargins left="0.7" right="0.7" top="0.78740157499999996" bottom="0.78740157499999996" header="0.3" footer="0.3"/>
  <pageSetup paperSize="9" scale="92" fitToHeight="0" orientation="landscape" r:id="rId1"/>
  <headerFooter>
    <oddHeader>&amp;CRathaus, August-Bebel-Straße 25, 39326 Wolmirstedt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0082E-0246-490F-990C-7E286C7AC22E}">
  <sheetPr>
    <pageSetUpPr fitToPage="1"/>
  </sheetPr>
  <dimension ref="A1:K10"/>
  <sheetViews>
    <sheetView zoomScaleNormal="100" workbookViewId="0">
      <selection activeCell="H6" sqref="H6"/>
    </sheetView>
  </sheetViews>
  <sheetFormatPr baseColWidth="10" defaultColWidth="9.140625" defaultRowHeight="12.75" x14ac:dyDescent="0.2"/>
  <cols>
    <col min="1" max="1" width="7.7109375" style="8" customWidth="1"/>
    <col min="2" max="2" width="13.5703125" style="13" customWidth="1"/>
    <col min="3" max="3" width="13.28515625" style="8" customWidth="1"/>
    <col min="4" max="4" width="9.5703125" style="3" customWidth="1"/>
    <col min="5" max="5" width="9.42578125" style="14" customWidth="1"/>
    <col min="6" max="6" width="12" style="3" customWidth="1"/>
    <col min="7" max="7" width="9.5703125" style="3" customWidth="1"/>
    <col min="8" max="8" width="15.42578125" style="3" customWidth="1"/>
    <col min="9" max="9" width="14.42578125" style="3" customWidth="1"/>
    <col min="10" max="10" width="10.42578125" style="3" customWidth="1"/>
    <col min="11" max="11" width="10" style="3" customWidth="1"/>
    <col min="12" max="16384" width="9.140625" style="3"/>
  </cols>
  <sheetData>
    <row r="1" spans="1:11" ht="20.100000000000001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0.100000000000001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20.100000000000001" customHeight="1" x14ac:dyDescent="0.2">
      <c r="A3" s="18" t="s">
        <v>3</v>
      </c>
      <c r="B3" s="18" t="s">
        <v>2</v>
      </c>
      <c r="C3" s="19" t="s">
        <v>82</v>
      </c>
      <c r="D3" s="19" t="s">
        <v>83</v>
      </c>
      <c r="E3" s="19" t="s">
        <v>84</v>
      </c>
      <c r="F3" s="19" t="s">
        <v>85</v>
      </c>
      <c r="G3" s="5" t="s">
        <v>86</v>
      </c>
      <c r="H3" s="19" t="s">
        <v>87</v>
      </c>
      <c r="I3" s="5" t="s">
        <v>88</v>
      </c>
      <c r="J3" s="19" t="s">
        <v>89</v>
      </c>
      <c r="K3" s="19" t="s">
        <v>90</v>
      </c>
    </row>
    <row r="4" spans="1:11" ht="20.100000000000001" customHeight="1" x14ac:dyDescent="0.2">
      <c r="A4" s="20"/>
      <c r="B4" s="20"/>
      <c r="C4" s="21"/>
      <c r="D4" s="21" t="s">
        <v>6</v>
      </c>
      <c r="E4" s="21" t="s">
        <v>5</v>
      </c>
      <c r="F4" s="21" t="s">
        <v>7</v>
      </c>
      <c r="G4" s="6" t="s">
        <v>8</v>
      </c>
      <c r="H4" s="21" t="s">
        <v>91</v>
      </c>
      <c r="I4" s="6" t="s">
        <v>11</v>
      </c>
      <c r="J4" s="21" t="s">
        <v>12</v>
      </c>
      <c r="K4" s="21" t="s">
        <v>12</v>
      </c>
    </row>
    <row r="5" spans="1:11" s="8" customFormat="1" ht="20.100000000000001" customHeight="1" thickBot="1" x14ac:dyDescent="0.25">
      <c r="A5" s="22"/>
      <c r="B5" s="22"/>
      <c r="C5" s="23"/>
      <c r="D5" s="23" t="s">
        <v>4</v>
      </c>
      <c r="E5" s="23"/>
      <c r="F5" s="23" t="s">
        <v>4</v>
      </c>
      <c r="G5" s="7" t="s">
        <v>9</v>
      </c>
      <c r="H5" s="23" t="s">
        <v>10</v>
      </c>
      <c r="I5" s="7" t="s">
        <v>0</v>
      </c>
      <c r="J5" s="23" t="s">
        <v>0</v>
      </c>
      <c r="K5" s="23" t="s">
        <v>0</v>
      </c>
    </row>
    <row r="6" spans="1:11" ht="20.100000000000001" customHeight="1" thickBot="1" x14ac:dyDescent="0.25">
      <c r="A6" s="91" t="s">
        <v>29</v>
      </c>
      <c r="B6" s="92" t="s">
        <v>69</v>
      </c>
      <c r="C6" s="93" t="s">
        <v>70</v>
      </c>
      <c r="D6" s="94">
        <v>166</v>
      </c>
      <c r="E6" s="95">
        <v>12</v>
      </c>
      <c r="F6" s="94">
        <f>E6*D6</f>
        <v>1992</v>
      </c>
      <c r="G6" s="87"/>
      <c r="H6" s="101" t="str">
        <f>IFERROR(F6/G6,"")</f>
        <v/>
      </c>
      <c r="I6" s="88"/>
      <c r="J6" s="103" t="str">
        <f>IFERROR(H6*I6,"")</f>
        <v/>
      </c>
      <c r="K6" s="101" t="str">
        <f>IFERROR(J6/12,"")</f>
        <v/>
      </c>
    </row>
    <row r="7" spans="1:11" ht="19.5" customHeight="1" thickBot="1" x14ac:dyDescent="0.25">
      <c r="A7" s="96" t="s">
        <v>95</v>
      </c>
      <c r="B7" s="97"/>
      <c r="C7" s="98"/>
      <c r="D7" s="99">
        <f>SUM(D6:D6)</f>
        <v>166</v>
      </c>
      <c r="E7" s="100"/>
      <c r="F7" s="78">
        <f>SUM(F6:F6)</f>
        <v>1992</v>
      </c>
      <c r="G7" s="11"/>
      <c r="H7" s="102" t="str">
        <f>IF(SUM(H6:H6)=0,"",SUM(H6:H6))</f>
        <v/>
      </c>
      <c r="I7" s="11"/>
      <c r="J7" s="104" t="str">
        <f>IF(SUM(J6:J6)=0,"",SUM(J6:J6))</f>
        <v/>
      </c>
      <c r="K7" s="81" t="str">
        <f>IF(SUM(K6:K6)=0,"",SUM(K6:K6))</f>
        <v/>
      </c>
    </row>
    <row r="8" spans="1:11" ht="19.5" customHeight="1" thickBot="1" x14ac:dyDescent="0.25">
      <c r="I8" s="89" t="s">
        <v>68</v>
      </c>
      <c r="J8" s="105" t="str">
        <f>IFERROR(IF(J7*0.19=0,"",J7*0.19),"")</f>
        <v/>
      </c>
      <c r="K8" s="106" t="str">
        <f>IFERROR(IF(K7*0.19=0,"",K7*0.19),"")</f>
        <v/>
      </c>
    </row>
    <row r="9" spans="1:11" ht="19.5" customHeight="1" thickBot="1" x14ac:dyDescent="0.25">
      <c r="I9" s="90" t="s">
        <v>80</v>
      </c>
      <c r="J9" s="107" t="str">
        <f>IFERROR(J7+J8,"")</f>
        <v/>
      </c>
      <c r="K9" s="105" t="str">
        <f>IFERROR(K7+K8,"")</f>
        <v/>
      </c>
    </row>
    <row r="10" spans="1:11" ht="19.5" customHeight="1" x14ac:dyDescent="0.2">
      <c r="C10" s="3"/>
    </row>
  </sheetData>
  <sheetProtection algorithmName="SHA-512" hashValue="uSOF6WfBgarSNKXkQuyUjsRoRclzE8E5dTeptbrvqbznyCeuT/kB6VleD+VV/IZ0RiHp+oKNNC6VBdbZVu8hrQ==" saltValue="EP10Mb8q5A9nQpocmf8EJA==" spinCount="100000" sheet="1" objects="1" scenarios="1"/>
  <mergeCells count="14">
    <mergeCell ref="A1:K1"/>
    <mergeCell ref="A2:K2"/>
    <mergeCell ref="F3:F5"/>
    <mergeCell ref="G3:G5"/>
    <mergeCell ref="A7:B7"/>
    <mergeCell ref="A3:A5"/>
    <mergeCell ref="B3:B5"/>
    <mergeCell ref="C3:C5"/>
    <mergeCell ref="D3:D5"/>
    <mergeCell ref="E3:E5"/>
    <mergeCell ref="H3:H5"/>
    <mergeCell ref="I3:I5"/>
    <mergeCell ref="J3:J5"/>
    <mergeCell ref="K3:K5"/>
  </mergeCells>
  <pageMargins left="0.7" right="0.7" top="0.78740157499999996" bottom="0.78740157499999996" header="0.3" footer="0.3"/>
  <pageSetup paperSize="9" scale="94" fitToHeight="0" orientation="landscape" r:id="rId1"/>
  <headerFooter>
    <oddHeader>&amp;CRatssaal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E6041-AAB5-494E-BBC0-3679F0EEB202}">
  <sheetPr>
    <pageSetUpPr fitToPage="1"/>
  </sheetPr>
  <dimension ref="A1:K13"/>
  <sheetViews>
    <sheetView zoomScaleNormal="100" workbookViewId="0">
      <selection activeCell="H6" sqref="H6"/>
    </sheetView>
  </sheetViews>
  <sheetFormatPr baseColWidth="10" defaultColWidth="9.140625" defaultRowHeight="12.75" x14ac:dyDescent="0.2"/>
  <cols>
    <col min="1" max="1" width="7.7109375" style="8" customWidth="1"/>
    <col min="2" max="2" width="16" style="13" customWidth="1"/>
    <col min="3" max="3" width="13.28515625" style="8" customWidth="1"/>
    <col min="4" max="4" width="9.5703125" style="3" customWidth="1"/>
    <col min="5" max="5" width="9.42578125" style="14" customWidth="1"/>
    <col min="6" max="6" width="12" style="3" customWidth="1"/>
    <col min="7" max="7" width="9.5703125" style="3" customWidth="1"/>
    <col min="8" max="8" width="15.42578125" style="3" customWidth="1"/>
    <col min="9" max="9" width="14.42578125" style="3" customWidth="1"/>
    <col min="10" max="10" width="10.42578125" style="3" customWidth="1"/>
    <col min="11" max="11" width="10.85546875" style="3" customWidth="1"/>
    <col min="12" max="16384" width="9.140625" style="3"/>
  </cols>
  <sheetData>
    <row r="1" spans="1:11" ht="20.100000000000001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0.100000000000001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20.100000000000001" customHeight="1" x14ac:dyDescent="0.2">
      <c r="A3" s="114" t="s">
        <v>3</v>
      </c>
      <c r="B3" s="114" t="s">
        <v>2</v>
      </c>
      <c r="C3" s="115" t="s">
        <v>82</v>
      </c>
      <c r="D3" s="115" t="s">
        <v>83</v>
      </c>
      <c r="E3" s="115" t="s">
        <v>84</v>
      </c>
      <c r="F3" s="115" t="s">
        <v>85</v>
      </c>
      <c r="G3" s="5" t="s">
        <v>86</v>
      </c>
      <c r="H3" s="19" t="s">
        <v>87</v>
      </c>
      <c r="I3" s="5" t="s">
        <v>88</v>
      </c>
      <c r="J3" s="19" t="s">
        <v>89</v>
      </c>
      <c r="K3" s="19" t="s">
        <v>90</v>
      </c>
    </row>
    <row r="4" spans="1:11" ht="20.100000000000001" customHeight="1" x14ac:dyDescent="0.2">
      <c r="A4" s="116"/>
      <c r="B4" s="116"/>
      <c r="C4" s="117"/>
      <c r="D4" s="117" t="s">
        <v>6</v>
      </c>
      <c r="E4" s="117" t="s">
        <v>5</v>
      </c>
      <c r="F4" s="117" t="s">
        <v>7</v>
      </c>
      <c r="G4" s="6" t="s">
        <v>8</v>
      </c>
      <c r="H4" s="21" t="s">
        <v>91</v>
      </c>
      <c r="I4" s="6" t="s">
        <v>11</v>
      </c>
      <c r="J4" s="21" t="s">
        <v>12</v>
      </c>
      <c r="K4" s="21" t="s">
        <v>12</v>
      </c>
    </row>
    <row r="5" spans="1:11" s="8" customFormat="1" ht="20.100000000000001" customHeight="1" thickBot="1" x14ac:dyDescent="0.25">
      <c r="A5" s="116"/>
      <c r="B5" s="116"/>
      <c r="C5" s="117"/>
      <c r="D5" s="117" t="s">
        <v>4</v>
      </c>
      <c r="E5" s="117"/>
      <c r="F5" s="117" t="s">
        <v>4</v>
      </c>
      <c r="G5" s="6" t="s">
        <v>9</v>
      </c>
      <c r="H5" s="21" t="s">
        <v>10</v>
      </c>
      <c r="I5" s="6" t="s">
        <v>0</v>
      </c>
      <c r="J5" s="21" t="s">
        <v>0</v>
      </c>
      <c r="K5" s="21" t="s">
        <v>0</v>
      </c>
    </row>
    <row r="6" spans="1:11" ht="20.100000000000001" customHeight="1" x14ac:dyDescent="0.2">
      <c r="A6" s="118" t="s">
        <v>29</v>
      </c>
      <c r="B6" s="119" t="s">
        <v>93</v>
      </c>
      <c r="C6" s="120" t="s">
        <v>70</v>
      </c>
      <c r="D6" s="121">
        <v>35</v>
      </c>
      <c r="E6" s="122">
        <v>12</v>
      </c>
      <c r="F6" s="121">
        <v>35</v>
      </c>
      <c r="G6" s="108"/>
      <c r="H6" s="138" t="str">
        <f>IFERROR(F6/G6,"")</f>
        <v/>
      </c>
      <c r="I6" s="108"/>
      <c r="J6" s="141" t="str">
        <f>IFERROR(H6*I6,"")</f>
        <v/>
      </c>
      <c r="K6" s="142" t="str">
        <f>IFERROR(J6/12,"")</f>
        <v/>
      </c>
    </row>
    <row r="7" spans="1:11" ht="20.100000000000001" customHeight="1" x14ac:dyDescent="0.2">
      <c r="A7" s="123" t="s">
        <v>72</v>
      </c>
      <c r="B7" s="124"/>
      <c r="C7" s="125" t="s">
        <v>70</v>
      </c>
      <c r="D7" s="126">
        <v>7</v>
      </c>
      <c r="E7" s="127">
        <v>12</v>
      </c>
      <c r="F7" s="126">
        <v>7</v>
      </c>
      <c r="G7" s="109"/>
      <c r="H7" s="139" t="str">
        <f>IFERROR(F7/G7,"")</f>
        <v/>
      </c>
      <c r="I7" s="109"/>
      <c r="J7" s="82" t="str">
        <f>IFERROR(H7*I7,"")</f>
        <v/>
      </c>
      <c r="K7" s="143" t="str">
        <f>IFERROR(J7/12,"")</f>
        <v/>
      </c>
    </row>
    <row r="8" spans="1:11" ht="20.100000000000001" customHeight="1" x14ac:dyDescent="0.2">
      <c r="A8" s="123" t="s">
        <v>73</v>
      </c>
      <c r="B8" s="124"/>
      <c r="C8" s="125" t="s">
        <v>70</v>
      </c>
      <c r="D8" s="126">
        <v>6</v>
      </c>
      <c r="E8" s="127">
        <v>12</v>
      </c>
      <c r="F8" s="126">
        <v>6</v>
      </c>
      <c r="G8" s="109"/>
      <c r="H8" s="139" t="str">
        <f>IFERROR(F8/G8,"")</f>
        <v/>
      </c>
      <c r="I8" s="109"/>
      <c r="J8" s="82" t="str">
        <f>IFERROR(H8*I8,"")</f>
        <v/>
      </c>
      <c r="K8" s="143" t="str">
        <f>IFERROR(J8/12,"")</f>
        <v/>
      </c>
    </row>
    <row r="9" spans="1:11" ht="20.100000000000001" customHeight="1" thickBot="1" x14ac:dyDescent="0.25">
      <c r="A9" s="128" t="s">
        <v>74</v>
      </c>
      <c r="B9" s="129" t="s">
        <v>75</v>
      </c>
      <c r="C9" s="130">
        <v>5</v>
      </c>
      <c r="D9" s="131">
        <v>30.55</v>
      </c>
      <c r="E9" s="132">
        <v>250</v>
      </c>
      <c r="F9" s="133">
        <f>E9*D9</f>
        <v>7637.5</v>
      </c>
      <c r="G9" s="110"/>
      <c r="H9" s="140" t="str">
        <f>IFERROR(F9/G9,"")</f>
        <v/>
      </c>
      <c r="I9" s="110"/>
      <c r="J9" s="83" t="str">
        <f>IFERROR(H9*I9,"")</f>
        <v/>
      </c>
      <c r="K9" s="144" t="str">
        <f>IFERROR(J9/12,"")</f>
        <v/>
      </c>
    </row>
    <row r="10" spans="1:11" ht="19.5" customHeight="1" thickBot="1" x14ac:dyDescent="0.25">
      <c r="A10" s="96" t="s">
        <v>95</v>
      </c>
      <c r="B10" s="134"/>
      <c r="C10" s="75"/>
      <c r="D10" s="135">
        <f>SUM(D6:D9)</f>
        <v>78.55</v>
      </c>
      <c r="E10" s="136"/>
      <c r="F10" s="137">
        <f>SUM(F6:F9)</f>
        <v>7685.5</v>
      </c>
      <c r="G10" s="111"/>
      <c r="H10" s="135" t="str">
        <f>IF(SUM(H6:H9)=0,"",SUM(H6:H9))</f>
        <v/>
      </c>
      <c r="I10" s="111"/>
      <c r="J10" s="145" t="str">
        <f>IF(SUM(J6:J9)=0,"",SUM(J6:J9))</f>
        <v/>
      </c>
      <c r="K10" s="81" t="str">
        <f>IF(SUM(K6:K9)=0,"",SUM(K6:K9))</f>
        <v/>
      </c>
    </row>
    <row r="11" spans="1:11" ht="19.5" customHeight="1" thickBot="1" x14ac:dyDescent="0.25">
      <c r="I11" s="112" t="s">
        <v>68</v>
      </c>
      <c r="J11" s="86" t="str">
        <f>IFERROR(IF(J10*0.19=0,"",J10*0.19),"")</f>
        <v/>
      </c>
      <c r="K11" s="86" t="str">
        <f>IFERROR(IF(K10*0.19=0,"",K10*0.19),"")</f>
        <v/>
      </c>
    </row>
    <row r="12" spans="1:11" ht="19.5" customHeight="1" thickBot="1" x14ac:dyDescent="0.25">
      <c r="I12" s="113" t="s">
        <v>80</v>
      </c>
      <c r="J12" s="81" t="str">
        <f>IFERROR(J10+J11,"")</f>
        <v/>
      </c>
      <c r="K12" s="81" t="str">
        <f>IFERROR(K10+K11,"")</f>
        <v/>
      </c>
    </row>
    <row r="13" spans="1:11" ht="19.5" customHeight="1" x14ac:dyDescent="0.2">
      <c r="C13" s="3"/>
    </row>
  </sheetData>
  <sheetProtection algorithmName="SHA-512" hashValue="L1b2uOMQESnxjtfa/Ywjwvhe4SEDALxDNGwhr3X4CdLmuyq1IHw2VkAJzj4whBFDBR2XJT96WVgYessZctZGWg==" saltValue="rqiFx94BoeBJy8Sc5251mA==" spinCount="100000" sheet="1" objects="1" scenarios="1"/>
  <mergeCells count="14">
    <mergeCell ref="A1:K1"/>
    <mergeCell ref="A2:K2"/>
    <mergeCell ref="F3:F5"/>
    <mergeCell ref="G3:G5"/>
    <mergeCell ref="A10:B10"/>
    <mergeCell ref="A3:A5"/>
    <mergeCell ref="B3:B5"/>
    <mergeCell ref="C3:C5"/>
    <mergeCell ref="D3:D5"/>
    <mergeCell ref="E3:E5"/>
    <mergeCell ref="H3:H5"/>
    <mergeCell ref="I3:I5"/>
    <mergeCell ref="J3:J5"/>
    <mergeCell ref="K3:K5"/>
  </mergeCells>
  <pageMargins left="0.7" right="0.7" top="0.78740157499999996" bottom="0.78740157499999996" header="0.3" footer="0.3"/>
  <pageSetup paperSize="9" scale="94" fitToHeight="0" orientation="landscape" r:id="rId1"/>
  <headerFooter>
    <oddHeader>&amp;CStandesamt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39C9E-CB05-4468-A567-113BFD39F98E}">
  <sheetPr>
    <pageSetUpPr fitToPage="1"/>
  </sheetPr>
  <dimension ref="A1:K22"/>
  <sheetViews>
    <sheetView topLeftCell="A2" zoomScaleNormal="100" workbookViewId="0">
      <selection activeCell="H18" sqref="H18"/>
    </sheetView>
  </sheetViews>
  <sheetFormatPr baseColWidth="10" defaultColWidth="9.140625" defaultRowHeight="12.75" x14ac:dyDescent="0.2"/>
  <cols>
    <col min="1" max="1" width="6.140625" style="8" customWidth="1"/>
    <col min="2" max="2" width="10.85546875" style="13" customWidth="1"/>
    <col min="3" max="3" width="10.42578125" style="8" customWidth="1"/>
    <col min="4" max="4" width="9.5703125" style="3" customWidth="1"/>
    <col min="5" max="5" width="9.42578125" style="14" customWidth="1"/>
    <col min="6" max="6" width="12" style="3" customWidth="1"/>
    <col min="7" max="7" width="9.5703125" style="3" customWidth="1"/>
    <col min="8" max="8" width="17" style="3" customWidth="1"/>
    <col min="9" max="9" width="15" style="3" customWidth="1"/>
    <col min="10" max="10" width="10.42578125" style="3" customWidth="1"/>
    <col min="11" max="11" width="13.28515625" style="3" customWidth="1"/>
    <col min="12" max="16384" width="9.140625" style="3"/>
  </cols>
  <sheetData>
    <row r="1" spans="1:11" ht="20.100000000000001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0.100000000000001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20.100000000000001" customHeight="1" x14ac:dyDescent="0.2">
      <c r="A3" s="18" t="s">
        <v>3</v>
      </c>
      <c r="B3" s="18" t="s">
        <v>2</v>
      </c>
      <c r="C3" s="19" t="s">
        <v>82</v>
      </c>
      <c r="D3" s="19" t="s">
        <v>83</v>
      </c>
      <c r="E3" s="19" t="s">
        <v>84</v>
      </c>
      <c r="F3" s="19" t="s">
        <v>85</v>
      </c>
      <c r="G3" s="5" t="s">
        <v>86</v>
      </c>
      <c r="H3" s="19" t="s">
        <v>87</v>
      </c>
      <c r="I3" s="5" t="s">
        <v>88</v>
      </c>
      <c r="J3" s="19" t="s">
        <v>89</v>
      </c>
      <c r="K3" s="19" t="s">
        <v>90</v>
      </c>
    </row>
    <row r="4" spans="1:11" ht="20.100000000000001" customHeight="1" x14ac:dyDescent="0.2">
      <c r="A4" s="20"/>
      <c r="B4" s="20"/>
      <c r="C4" s="21"/>
      <c r="D4" s="21" t="s">
        <v>6</v>
      </c>
      <c r="E4" s="21" t="s">
        <v>5</v>
      </c>
      <c r="F4" s="21" t="s">
        <v>7</v>
      </c>
      <c r="G4" s="6" t="s">
        <v>8</v>
      </c>
      <c r="H4" s="21" t="s">
        <v>91</v>
      </c>
      <c r="I4" s="6" t="s">
        <v>11</v>
      </c>
      <c r="J4" s="21" t="s">
        <v>12</v>
      </c>
      <c r="K4" s="21" t="s">
        <v>12</v>
      </c>
    </row>
    <row r="5" spans="1:11" s="8" customFormat="1" ht="20.100000000000001" customHeight="1" thickBot="1" x14ac:dyDescent="0.25">
      <c r="A5" s="22"/>
      <c r="B5" s="22"/>
      <c r="C5" s="23"/>
      <c r="D5" s="23" t="s">
        <v>4</v>
      </c>
      <c r="E5" s="23"/>
      <c r="F5" s="23" t="s">
        <v>4</v>
      </c>
      <c r="G5" s="7" t="s">
        <v>9</v>
      </c>
      <c r="H5" s="23" t="s">
        <v>10</v>
      </c>
      <c r="I5" s="7" t="s">
        <v>0</v>
      </c>
      <c r="J5" s="23" t="s">
        <v>0</v>
      </c>
      <c r="K5" s="23" t="s">
        <v>0</v>
      </c>
    </row>
    <row r="6" spans="1:11" ht="20.100000000000001" customHeight="1" x14ac:dyDescent="0.2">
      <c r="A6" s="165" t="s">
        <v>29</v>
      </c>
      <c r="B6" s="119" t="s">
        <v>76</v>
      </c>
      <c r="C6" s="120">
        <v>5</v>
      </c>
      <c r="D6" s="166">
        <v>14</v>
      </c>
      <c r="E6" s="122">
        <v>250</v>
      </c>
      <c r="F6" s="167">
        <f>E6*D6</f>
        <v>3500</v>
      </c>
      <c r="G6" s="108"/>
      <c r="H6" s="141" t="str">
        <f>IFERROR(F6/G6,"")</f>
        <v/>
      </c>
      <c r="I6" s="108"/>
      <c r="J6" s="141" t="str">
        <f>IFERROR(H6*I6,"")</f>
        <v/>
      </c>
      <c r="K6" s="141" t="str">
        <f>IFERROR(J6/12,"")</f>
        <v/>
      </c>
    </row>
    <row r="7" spans="1:11" ht="20.100000000000001" customHeight="1" thickBot="1" x14ac:dyDescent="0.25">
      <c r="A7" s="128" t="s">
        <v>72</v>
      </c>
      <c r="B7" s="168" t="s">
        <v>77</v>
      </c>
      <c r="C7" s="169">
        <v>5</v>
      </c>
      <c r="D7" s="170">
        <v>20</v>
      </c>
      <c r="E7" s="132">
        <v>250</v>
      </c>
      <c r="F7" s="171">
        <f>E7*D7</f>
        <v>5000</v>
      </c>
      <c r="G7" s="110"/>
      <c r="H7" s="172" t="str">
        <f>IFERROR(F7/G7,"")</f>
        <v/>
      </c>
      <c r="I7" s="110"/>
      <c r="J7" s="172" t="str">
        <f>IFERROR(H7*I7,"")</f>
        <v/>
      </c>
      <c r="K7" s="172" t="str">
        <f>IFERROR(J7/12,"")</f>
        <v/>
      </c>
    </row>
    <row r="8" spans="1:11" ht="19.5" customHeight="1" thickBot="1" x14ac:dyDescent="0.25">
      <c r="A8" s="96" t="s">
        <v>95</v>
      </c>
      <c r="B8" s="134"/>
      <c r="C8" s="75"/>
      <c r="D8" s="135">
        <f>SUM(D6:D7)</f>
        <v>34</v>
      </c>
      <c r="E8" s="136"/>
      <c r="F8" s="137">
        <f>SUM(F6:F7)</f>
        <v>8500</v>
      </c>
      <c r="G8" s="111"/>
      <c r="H8" s="145" t="str">
        <f>IF(SUM(H6:H7)=0,"",SUM(H6:H7))</f>
        <v/>
      </c>
      <c r="I8" s="111"/>
      <c r="J8" s="104" t="str">
        <f>IF(SUM(J6:J7)=0,"",SUM(J6:J7))</f>
        <v/>
      </c>
      <c r="K8" s="81" t="str">
        <f>IF(SUM(K6:K7)=0,"",SUM(K6:K7))</f>
        <v/>
      </c>
    </row>
    <row r="9" spans="1:11" ht="19.5" customHeight="1" thickBot="1" x14ac:dyDescent="0.25">
      <c r="A9" s="13"/>
      <c r="B9" s="146"/>
      <c r="D9" s="147"/>
      <c r="F9" s="148"/>
      <c r="I9" s="149" t="s">
        <v>81</v>
      </c>
      <c r="J9" s="86" t="str">
        <f>IFERROR(IF(J8*0.19=0,"",J8*0.19),"")</f>
        <v/>
      </c>
      <c r="K9" s="86" t="str">
        <f>IFERROR(IF(K8*0.19=0,"",K8*0.19),"")</f>
        <v/>
      </c>
    </row>
    <row r="10" spans="1:11" ht="19.5" customHeight="1" thickBot="1" x14ac:dyDescent="0.25">
      <c r="A10" s="13"/>
      <c r="B10" s="146"/>
      <c r="D10" s="147"/>
      <c r="F10" s="148"/>
      <c r="I10" s="149" t="s">
        <v>80</v>
      </c>
      <c r="J10" s="104" t="str">
        <f>IFERROR(J8+J9,"")</f>
        <v/>
      </c>
      <c r="K10" s="81" t="str">
        <f>IFERROR(K8+K9,"")</f>
        <v/>
      </c>
    </row>
    <row r="11" spans="1:11" s="156" customFormat="1" ht="19.5" customHeight="1" x14ac:dyDescent="0.2">
      <c r="A11" s="150"/>
      <c r="B11" s="151"/>
      <c r="C11" s="152"/>
      <c r="D11" s="153"/>
      <c r="E11" s="154"/>
      <c r="F11" s="155"/>
      <c r="I11" s="157"/>
      <c r="J11" s="158"/>
      <c r="K11" s="158"/>
    </row>
    <row r="12" spans="1:11" s="156" customFormat="1" ht="19.5" customHeight="1" x14ac:dyDescent="0.2">
      <c r="A12" s="150"/>
      <c r="B12" s="151"/>
      <c r="C12" s="152"/>
      <c r="D12" s="153"/>
      <c r="E12" s="154"/>
      <c r="F12" s="155"/>
      <c r="I12" s="157"/>
      <c r="J12" s="158"/>
      <c r="K12" s="158"/>
    </row>
    <row r="14" spans="1:11" ht="13.5" thickBot="1" x14ac:dyDescent="0.25"/>
    <row r="15" spans="1:11" x14ac:dyDescent="0.2">
      <c r="A15" s="173" t="s">
        <v>3</v>
      </c>
      <c r="B15" s="174" t="s">
        <v>2</v>
      </c>
      <c r="C15" s="175" t="s">
        <v>82</v>
      </c>
      <c r="D15" s="175" t="s">
        <v>83</v>
      </c>
      <c r="E15" s="175" t="s">
        <v>84</v>
      </c>
      <c r="F15" s="175" t="s">
        <v>85</v>
      </c>
      <c r="G15" s="159" t="s">
        <v>86</v>
      </c>
      <c r="H15" s="175" t="s">
        <v>87</v>
      </c>
      <c r="I15" s="159" t="s">
        <v>88</v>
      </c>
      <c r="J15" s="190" t="s">
        <v>94</v>
      </c>
      <c r="K15" s="160"/>
    </row>
    <row r="16" spans="1:11" x14ac:dyDescent="0.2">
      <c r="A16" s="176"/>
      <c r="B16" s="177"/>
      <c r="C16" s="177"/>
      <c r="D16" s="177" t="s">
        <v>6</v>
      </c>
      <c r="E16" s="177" t="s">
        <v>5</v>
      </c>
      <c r="F16" s="177" t="s">
        <v>7</v>
      </c>
      <c r="G16" s="161" t="s">
        <v>8</v>
      </c>
      <c r="H16" s="177" t="s">
        <v>91</v>
      </c>
      <c r="I16" s="161" t="s">
        <v>11</v>
      </c>
      <c r="J16" s="191"/>
      <c r="K16" s="162"/>
    </row>
    <row r="17" spans="1:11" x14ac:dyDescent="0.2">
      <c r="A17" s="176"/>
      <c r="B17" s="177"/>
      <c r="C17" s="177"/>
      <c r="D17" s="177" t="s">
        <v>4</v>
      </c>
      <c r="E17" s="177"/>
      <c r="F17" s="177" t="s">
        <v>4</v>
      </c>
      <c r="G17" s="161" t="s">
        <v>9</v>
      </c>
      <c r="H17" s="177" t="s">
        <v>10</v>
      </c>
      <c r="I17" s="161" t="s">
        <v>0</v>
      </c>
      <c r="J17" s="191"/>
      <c r="K17" s="162"/>
    </row>
    <row r="18" spans="1:11" x14ac:dyDescent="0.2">
      <c r="A18" s="30" t="s">
        <v>29</v>
      </c>
      <c r="B18" s="124" t="s">
        <v>76</v>
      </c>
      <c r="C18" s="178" t="s">
        <v>92</v>
      </c>
      <c r="D18" s="179">
        <v>14</v>
      </c>
      <c r="E18" s="180" t="s">
        <v>71</v>
      </c>
      <c r="F18" s="43">
        <v>14</v>
      </c>
      <c r="G18" s="109"/>
      <c r="H18" s="188" t="str">
        <f t="shared" ref="H18:H19" si="0">IFERROR(F18/G18,"")</f>
        <v/>
      </c>
      <c r="I18" s="109"/>
      <c r="J18" s="192" t="str">
        <f>IFERROR(I18*H18,"")</f>
        <v/>
      </c>
      <c r="K18" s="163"/>
    </row>
    <row r="19" spans="1:11" x14ac:dyDescent="0.2">
      <c r="A19" s="30" t="s">
        <v>72</v>
      </c>
      <c r="B19" s="124" t="s">
        <v>77</v>
      </c>
      <c r="C19" s="181" t="s">
        <v>96</v>
      </c>
      <c r="D19" s="179">
        <v>20</v>
      </c>
      <c r="E19" s="180" t="s">
        <v>71</v>
      </c>
      <c r="F19" s="43">
        <v>20</v>
      </c>
      <c r="G19" s="109"/>
      <c r="H19" s="188" t="str">
        <f t="shared" si="0"/>
        <v/>
      </c>
      <c r="I19" s="109"/>
      <c r="J19" s="192" t="str">
        <f>IFERROR(I19*H19,"")</f>
        <v/>
      </c>
      <c r="K19" s="163"/>
    </row>
    <row r="20" spans="1:11" ht="13.5" thickBot="1" x14ac:dyDescent="0.25">
      <c r="A20" s="182" t="s">
        <v>95</v>
      </c>
      <c r="B20" s="183"/>
      <c r="C20" s="184"/>
      <c r="D20" s="185">
        <f>SUM(D18:D19)</f>
        <v>34</v>
      </c>
      <c r="E20" s="186"/>
      <c r="F20" s="187">
        <f>SUM(F18:F19)</f>
        <v>34</v>
      </c>
      <c r="G20" s="164"/>
      <c r="H20" s="189" t="str">
        <f>IF(SUM(H18:H19)=0,"",SUM(H18:H19))</f>
        <v/>
      </c>
      <c r="I20" s="164"/>
      <c r="J20" s="193" t="str">
        <f>IF(SUM(J18:J19)=0,"",SUM(J18:J19))</f>
        <v/>
      </c>
      <c r="K20" s="158"/>
    </row>
    <row r="21" spans="1:11" ht="13.5" thickBot="1" x14ac:dyDescent="0.25">
      <c r="A21" s="13"/>
      <c r="B21" s="146"/>
      <c r="D21" s="147"/>
      <c r="F21" s="148"/>
      <c r="I21" s="149" t="s">
        <v>81</v>
      </c>
      <c r="J21" s="86" t="str">
        <f>IFERROR(IF(J20*0.19=0,"",J20*0.19),"")</f>
        <v/>
      </c>
      <c r="K21" s="158"/>
    </row>
    <row r="22" spans="1:11" ht="13.5" thickBot="1" x14ac:dyDescent="0.25">
      <c r="A22" s="13"/>
      <c r="B22" s="146"/>
      <c r="D22" s="147"/>
      <c r="F22" s="148"/>
      <c r="I22" s="149" t="s">
        <v>80</v>
      </c>
      <c r="J22" s="86" t="str">
        <f>IFERROR(J20+J21,"")</f>
        <v/>
      </c>
      <c r="K22" s="158"/>
    </row>
  </sheetData>
  <sheetProtection algorithmName="SHA-512" hashValue="0pPra6yswdbhiqdu8sK53So/WJ7+Els4rqAkLbDtd7C3TyjbRqaPeB/SEhC1JrE7RJz+d7jjVSEjyZ7rCfWMpg==" saltValue="yNxEoo/g5YwL+keVedTx1A==" spinCount="100000" sheet="1" objects="1" scenarios="1"/>
  <mergeCells count="26">
    <mergeCell ref="A1:K1"/>
    <mergeCell ref="A2:K2"/>
    <mergeCell ref="A8:B8"/>
    <mergeCell ref="A3:A5"/>
    <mergeCell ref="B3:B5"/>
    <mergeCell ref="C3:C5"/>
    <mergeCell ref="J3:J5"/>
    <mergeCell ref="K3:K5"/>
    <mergeCell ref="D3:D5"/>
    <mergeCell ref="E3:E5"/>
    <mergeCell ref="F3:F5"/>
    <mergeCell ref="G3:G5"/>
    <mergeCell ref="H3:H5"/>
    <mergeCell ref="I3:I5"/>
    <mergeCell ref="K15:K17"/>
    <mergeCell ref="A20:B20"/>
    <mergeCell ref="F15:F17"/>
    <mergeCell ref="G15:G17"/>
    <mergeCell ref="H15:H17"/>
    <mergeCell ref="I15:I17"/>
    <mergeCell ref="J15:J17"/>
    <mergeCell ref="A15:A17"/>
    <mergeCell ref="B15:B17"/>
    <mergeCell ref="C15:C17"/>
    <mergeCell ref="D15:D17"/>
    <mergeCell ref="E15:E17"/>
  </mergeCells>
  <phoneticPr fontId="8" type="noConversion"/>
  <pageMargins left="0.7" right="0.7" top="0.78740157499999996" bottom="0.78740157499999996" header="0.3" footer="0.3"/>
  <pageSetup paperSize="9" fitToHeight="0" orientation="landscape" r:id="rId1"/>
  <headerFooter>
    <oddHeader>&amp;CÖffetl. WC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F7E6-178B-4DF5-AFA3-854EDDE4D5A8}">
  <sheetPr>
    <pageSetUpPr fitToPage="1"/>
  </sheetPr>
  <dimension ref="A1:L14"/>
  <sheetViews>
    <sheetView tabSelected="1" zoomScaleNormal="100" workbookViewId="0">
      <selection activeCell="J6" sqref="J6"/>
    </sheetView>
  </sheetViews>
  <sheetFormatPr baseColWidth="10" defaultColWidth="9.140625" defaultRowHeight="12.75" x14ac:dyDescent="0.2"/>
  <cols>
    <col min="1" max="1" width="7.7109375" style="8" customWidth="1"/>
    <col min="2" max="2" width="13.5703125" style="13" customWidth="1"/>
    <col min="3" max="3" width="13.28515625" style="8" customWidth="1"/>
    <col min="4" max="4" width="9.5703125" style="3" customWidth="1"/>
    <col min="5" max="5" width="9.42578125" style="14" customWidth="1"/>
    <col min="6" max="6" width="12" style="3" customWidth="1"/>
    <col min="7" max="7" width="9.5703125" style="3" customWidth="1"/>
    <col min="8" max="8" width="15.42578125" style="3" customWidth="1"/>
    <col min="9" max="9" width="12.42578125" style="3" customWidth="1"/>
    <col min="10" max="10" width="10.42578125" style="3" customWidth="1"/>
    <col min="11" max="11" width="11.42578125" style="3" customWidth="1"/>
    <col min="12" max="16384" width="9.140625" style="3"/>
  </cols>
  <sheetData>
    <row r="1" spans="1:12" ht="20.100000000000001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ht="20.100000000000001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2" ht="20.100000000000001" customHeight="1" x14ac:dyDescent="0.2">
      <c r="A3" s="18" t="s">
        <v>3</v>
      </c>
      <c r="B3" s="18" t="s">
        <v>2</v>
      </c>
      <c r="C3" s="19" t="s">
        <v>82</v>
      </c>
      <c r="D3" s="19" t="s">
        <v>83</v>
      </c>
      <c r="E3" s="19" t="s">
        <v>84</v>
      </c>
      <c r="F3" s="19" t="s">
        <v>85</v>
      </c>
      <c r="G3" s="5" t="s">
        <v>86</v>
      </c>
      <c r="H3" s="19" t="s">
        <v>87</v>
      </c>
      <c r="I3" s="5" t="s">
        <v>88</v>
      </c>
      <c r="J3" s="19" t="s">
        <v>89</v>
      </c>
      <c r="K3" s="19" t="s">
        <v>90</v>
      </c>
    </row>
    <row r="4" spans="1:12" ht="20.100000000000001" customHeight="1" x14ac:dyDescent="0.2">
      <c r="A4" s="20"/>
      <c r="B4" s="20"/>
      <c r="C4" s="21"/>
      <c r="D4" s="21" t="s">
        <v>6</v>
      </c>
      <c r="E4" s="21" t="s">
        <v>5</v>
      </c>
      <c r="F4" s="21" t="s">
        <v>7</v>
      </c>
      <c r="G4" s="6" t="s">
        <v>8</v>
      </c>
      <c r="H4" s="21" t="s">
        <v>91</v>
      </c>
      <c r="I4" s="6" t="s">
        <v>11</v>
      </c>
      <c r="J4" s="21" t="s">
        <v>12</v>
      </c>
      <c r="K4" s="21" t="s">
        <v>12</v>
      </c>
    </row>
    <row r="5" spans="1:12" s="8" customFormat="1" ht="20.100000000000001" customHeight="1" thickBot="1" x14ac:dyDescent="0.25">
      <c r="A5" s="22"/>
      <c r="B5" s="22"/>
      <c r="C5" s="23"/>
      <c r="D5" s="23" t="s">
        <v>4</v>
      </c>
      <c r="E5" s="23"/>
      <c r="F5" s="23" t="s">
        <v>4</v>
      </c>
      <c r="G5" s="7" t="s">
        <v>9</v>
      </c>
      <c r="H5" s="23" t="s">
        <v>10</v>
      </c>
      <c r="I5" s="7" t="s">
        <v>0</v>
      </c>
      <c r="J5" s="23" t="s">
        <v>0</v>
      </c>
      <c r="K5" s="23" t="s">
        <v>0</v>
      </c>
    </row>
    <row r="6" spans="1:12" ht="20.100000000000001" customHeight="1" x14ac:dyDescent="0.2">
      <c r="A6" s="165" t="s">
        <v>29</v>
      </c>
      <c r="B6" s="119" t="s">
        <v>18</v>
      </c>
      <c r="C6" s="120" t="s">
        <v>78</v>
      </c>
      <c r="D6" s="166">
        <v>14</v>
      </c>
      <c r="E6" s="122">
        <v>17</v>
      </c>
      <c r="F6" s="167">
        <f>E6*D6</f>
        <v>238</v>
      </c>
      <c r="G6" s="108"/>
      <c r="H6" s="141" t="str">
        <f>IFERROR(F6/G6,"")</f>
        <v/>
      </c>
      <c r="I6" s="108"/>
      <c r="J6" s="141" t="str">
        <f>IFERROR(H6*I6,"")</f>
        <v/>
      </c>
      <c r="K6" s="141" t="str">
        <f>IFERROR(J6/12,"")</f>
        <v/>
      </c>
    </row>
    <row r="7" spans="1:12" ht="20.100000000000001" customHeight="1" x14ac:dyDescent="0.2">
      <c r="A7" s="30" t="s">
        <v>72</v>
      </c>
      <c r="B7" s="124" t="s">
        <v>18</v>
      </c>
      <c r="C7" s="178" t="s">
        <v>78</v>
      </c>
      <c r="D7" s="179">
        <v>20</v>
      </c>
      <c r="E7" s="180">
        <v>17</v>
      </c>
      <c r="F7" s="43">
        <f>E7*D7</f>
        <v>340</v>
      </c>
      <c r="G7" s="109"/>
      <c r="H7" s="188" t="str">
        <f>IFERROR(F7/G7,"")</f>
        <v/>
      </c>
      <c r="I7" s="109"/>
      <c r="J7" s="188" t="str">
        <f>IFERROR(H7*I7,"")</f>
        <v/>
      </c>
      <c r="K7" s="188" t="str">
        <f>IFERROR(J7/12,"")</f>
        <v/>
      </c>
    </row>
    <row r="8" spans="1:12" ht="20.100000000000001" customHeight="1" x14ac:dyDescent="0.2">
      <c r="A8" s="30" t="s">
        <v>73</v>
      </c>
      <c r="B8" s="124" t="s">
        <v>79</v>
      </c>
      <c r="C8" s="178" t="s">
        <v>78</v>
      </c>
      <c r="D8" s="179">
        <v>49</v>
      </c>
      <c r="E8" s="180">
        <v>17</v>
      </c>
      <c r="F8" s="43">
        <f>E8*D8</f>
        <v>833</v>
      </c>
      <c r="G8" s="109"/>
      <c r="H8" s="188" t="str">
        <f>IFERROR(F8/G8,"")</f>
        <v/>
      </c>
      <c r="I8" s="109"/>
      <c r="J8" s="188" t="str">
        <f>IFERROR(H8*I8,"")</f>
        <v/>
      </c>
      <c r="K8" s="188" t="str">
        <f>IFERROR(J8/12,"")</f>
        <v/>
      </c>
    </row>
    <row r="9" spans="1:12" ht="20.100000000000001" customHeight="1" x14ac:dyDescent="0.2">
      <c r="A9" s="30" t="s">
        <v>74</v>
      </c>
      <c r="B9" s="124" t="s">
        <v>20</v>
      </c>
      <c r="C9" s="178" t="s">
        <v>78</v>
      </c>
      <c r="D9" s="179">
        <v>11</v>
      </c>
      <c r="E9" s="180">
        <v>17</v>
      </c>
      <c r="F9" s="43">
        <f>E9*D9</f>
        <v>187</v>
      </c>
      <c r="G9" s="109"/>
      <c r="H9" s="188" t="str">
        <f>IFERROR(F9/G9,"")</f>
        <v/>
      </c>
      <c r="I9" s="109"/>
      <c r="J9" s="188" t="str">
        <f>IFERROR(H9*I9,"")</f>
        <v/>
      </c>
      <c r="K9" s="188" t="str">
        <f>IFERROR(J9/12,"")</f>
        <v/>
      </c>
    </row>
    <row r="10" spans="1:12" ht="20.100000000000001" customHeight="1" thickBot="1" x14ac:dyDescent="0.25">
      <c r="A10" s="128" t="s">
        <v>16</v>
      </c>
      <c r="B10" s="168" t="s">
        <v>13</v>
      </c>
      <c r="C10" s="169" t="s">
        <v>78</v>
      </c>
      <c r="D10" s="170">
        <v>9</v>
      </c>
      <c r="E10" s="132">
        <v>17</v>
      </c>
      <c r="F10" s="171">
        <f>E10*D10</f>
        <v>153</v>
      </c>
      <c r="G10" s="110"/>
      <c r="H10" s="172" t="str">
        <f>IFERROR(F10/G10,"")</f>
        <v/>
      </c>
      <c r="I10" s="110"/>
      <c r="J10" s="172" t="str">
        <f>IFERROR(H10*I10,"")</f>
        <v/>
      </c>
      <c r="K10" s="172" t="str">
        <f>IFERROR(J10/12,"")</f>
        <v/>
      </c>
    </row>
    <row r="11" spans="1:12" ht="19.5" customHeight="1" thickBot="1" x14ac:dyDescent="0.25">
      <c r="A11" s="96" t="s">
        <v>95</v>
      </c>
      <c r="B11" s="97"/>
      <c r="C11" s="98"/>
      <c r="D11" s="99">
        <f>SUM(D6:D10)</f>
        <v>103</v>
      </c>
      <c r="E11" s="195"/>
      <c r="F11" s="196">
        <f>SUM(F6:F10)</f>
        <v>1751</v>
      </c>
      <c r="G11" s="111"/>
      <c r="H11" s="145" t="str">
        <f>IF(SUM(H6:H10)=0,"",SUM(H6:H10))</f>
        <v/>
      </c>
      <c r="I11" s="111"/>
      <c r="J11" s="104" t="str">
        <f>IF(SUM(J6:J10)=0,"",SUM(J6:J10))</f>
        <v/>
      </c>
      <c r="K11" s="81" t="str">
        <f>IF(SUM(K6:K10)=0,"",SUM(K6:K10))</f>
        <v/>
      </c>
    </row>
    <row r="12" spans="1:12" ht="19.5" customHeight="1" thickBot="1" x14ac:dyDescent="0.25">
      <c r="I12" s="149" t="s">
        <v>81</v>
      </c>
      <c r="J12" s="81" t="str">
        <f>IFERROR(IF(J11*0.19=0,"",J11*0.19),"")</f>
        <v/>
      </c>
      <c r="K12" s="81" t="str">
        <f>IFERROR(IF(K11*0.19=0,"",K11*0.19),"")</f>
        <v/>
      </c>
    </row>
    <row r="13" spans="1:12" ht="19.5" customHeight="1" thickBot="1" x14ac:dyDescent="0.25">
      <c r="I13" s="149" t="s">
        <v>80</v>
      </c>
      <c r="J13" s="104" t="str">
        <f>IFERROR(J11+J12,"")</f>
        <v/>
      </c>
      <c r="K13" s="81" t="str">
        <f>IFERROR(K11+K12,"")</f>
        <v/>
      </c>
      <c r="L13" s="194"/>
    </row>
    <row r="14" spans="1:12" ht="19.5" customHeight="1" x14ac:dyDescent="0.2"/>
  </sheetData>
  <sheetProtection algorithmName="SHA-512" hashValue="wa60wc5pp7IrkbJ+bGc+rNfLIDtAU/8hpKnkFtuNJ/iXQ5RHpn4zAX0buhwz7iSBhBEjkY09ZvNTeSEpgwXVeA==" saltValue="0YgVF0tQB0ukL201/nV0GQ==" spinCount="100000" sheet="1" objects="1" scenarios="1"/>
  <mergeCells count="14">
    <mergeCell ref="A1:K1"/>
    <mergeCell ref="A2:K2"/>
    <mergeCell ref="A11:B11"/>
    <mergeCell ref="G3:G5"/>
    <mergeCell ref="H3:H5"/>
    <mergeCell ref="I3:I5"/>
    <mergeCell ref="J3:J5"/>
    <mergeCell ref="K3:K5"/>
    <mergeCell ref="A3:A5"/>
    <mergeCell ref="B3:B5"/>
    <mergeCell ref="C3:C5"/>
    <mergeCell ref="D3:D5"/>
    <mergeCell ref="E3:E5"/>
    <mergeCell ref="F3:F5"/>
  </mergeCells>
  <pageMargins left="0.7" right="0.7" top="0.78740157499999996" bottom="0.78740157499999996" header="0.3" footer="0.3"/>
  <pageSetup paperSize="9" scale="93" fitToHeight="0" orientation="landscape" r:id="rId1"/>
  <headerFooter>
    <oddHeader>&amp;CGemeindebüro Farsleben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7A254E-5463-4770-B3B5-B5FF9A19BE69}"/>
</file>

<file path=customXml/itemProps2.xml><?xml version="1.0" encoding="utf-8"?>
<ds:datastoreItem xmlns:ds="http://schemas.openxmlformats.org/officeDocument/2006/customXml" ds:itemID="{63C75C32-AC2C-4F66-A9C0-742A49C384AC}"/>
</file>

<file path=customXml/itemProps3.xml><?xml version="1.0" encoding="utf-8"?>
<ds:datastoreItem xmlns:ds="http://schemas.openxmlformats.org/officeDocument/2006/customXml" ds:itemID="{07D16F84-0D8B-4F15-807C-272A84175A9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Preisblatt UR Rathaus</vt:lpstr>
      <vt:lpstr>Preisblatt UR Ratssaal</vt:lpstr>
      <vt:lpstr>Preisblatt UR Standesamt</vt:lpstr>
      <vt:lpstr>Preisblatt UR Öffentl. WC</vt:lpstr>
      <vt:lpstr>Preisblatt UR Gemeindebüro F.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2022-03-04T11:40:16Z</cp:lastPrinted>
  <dcterms:created xsi:type="dcterms:W3CDTF">2001-09-26T11:21:48Z</dcterms:created>
  <dcterms:modified xsi:type="dcterms:W3CDTF">2025-07-14T10:14:29Z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