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F:\02_TB\0212_EU-Ausschreibungen\07_Laborleistungen Wasser\00 Vorbereitung\Arbeitsdateien\Leistungsbeschreibung\LOS2\"/>
    </mc:Choice>
  </mc:AlternateContent>
  <bookViews>
    <workbookView xWindow="-120" yWindow="-120" windowWidth="38640" windowHeight="21120" tabRatio="958" firstSheet="1" activeTab="13"/>
  </bookViews>
  <sheets>
    <sheet name="Beraterleistung 2.1" sheetId="19" r:id="rId1"/>
    <sheet name="TS Scheibe-Alsbach 2.2" sheetId="2" r:id="rId2"/>
    <sheet name="TS ZR &amp; TS WD 2.3; 2.4" sheetId="3" r:id="rId3"/>
    <sheet name="Netz 2.5" sheetId="6" r:id="rId4"/>
    <sheet name="TS LeibisLichte 2.6" sheetId="7" r:id="rId5"/>
    <sheet name="VS Deesb+LeibisTrinkwasser 2.7" sheetId="9" r:id="rId6"/>
    <sheet name="TS Schönbrunn 2.8(A)-zeit" sheetId="16" r:id="rId7"/>
    <sheet name="TS Schönbrunn 2.8 (B)-ereignis" sheetId="17" r:id="rId8"/>
    <sheet name="TS Erletor 2.9" sheetId="18" r:id="rId9"/>
    <sheet name="Stützpunkt DD - AW 2.10" sheetId="20" r:id="rId10"/>
    <sheet name="TWA Zeig 2.11" sheetId="11" r:id="rId11"/>
    <sheet name="TWA Zeig-Prozesse 2.12" sheetId="12" r:id="rId12"/>
    <sheet name="Wareneingangskontrolle 2.13" sheetId="13" r:id="rId13"/>
    <sheet name="Havariebereitschaft+zus. Aufw 3" sheetId="14" r:id="rId14"/>
  </sheets>
  <definedNames>
    <definedName name="_xlnm.Print_Area" localSheetId="0">'Beraterleistung 2.1'!$A$1:$G$13</definedName>
    <definedName name="_xlnm.Print_Area" localSheetId="13">'Havariebereitschaft+zus. Aufw 3'!$A$1:$E$31</definedName>
    <definedName name="_xlnm.Print_Area" localSheetId="3">'Netz 2.5'!$A$1:$K$42</definedName>
    <definedName name="_xlnm.Print_Area" localSheetId="9">'Stützpunkt DD - AW 2.10'!$A$1:$I$15</definedName>
    <definedName name="_xlnm.Print_Area" localSheetId="8">'TS Erletor 2.9'!$A$1:$I$17</definedName>
    <definedName name="_xlnm.Print_Area" localSheetId="4">'TS LeibisLichte 2.6'!$A$1:$I$53</definedName>
    <definedName name="_xlnm.Print_Area" localSheetId="1">'TS Scheibe-Alsbach 2.2'!$A$1:$I$41</definedName>
    <definedName name="_xlnm.Print_Area" localSheetId="7">'TS Schönbrunn 2.8 (B)-ereignis'!$A$1:$I$31</definedName>
    <definedName name="_xlnm.Print_Area" localSheetId="6">'TS Schönbrunn 2.8(A)-zeit'!$A$1:$I$40</definedName>
    <definedName name="_xlnm.Print_Area" localSheetId="2">'TS ZR &amp; TS WD 2.3; 2.4'!$A$1:$I$23</definedName>
    <definedName name="_xlnm.Print_Area" localSheetId="10">'TWA Zeig 2.11'!$A$1:$H$50</definedName>
    <definedName name="_xlnm.Print_Area" localSheetId="11">'TWA Zeig-Prozesse 2.12'!$A$1:$E$35</definedName>
    <definedName name="_xlnm.Print_Area" localSheetId="5">'VS Deesb+LeibisTrinkwasser 2.7'!$A$1:$I$28</definedName>
    <definedName name="_xlnm.Print_Area" localSheetId="12">'Wareneingangskontrolle 2.13'!$A$1:$F$35</definedName>
    <definedName name="_xlnm.Print_Titles" localSheetId="3">'Netz 2.5'!$6:$6</definedName>
    <definedName name="_xlnm.Print_Titles" localSheetId="4">'TS LeibisLichte 2.6'!$5:$6</definedName>
    <definedName name="_xlnm.Print_Titles" localSheetId="1">'TS Scheibe-Alsbach 2.2'!$1:$5</definedName>
    <definedName name="_xlnm.Print_Titles" localSheetId="7">'TS Schönbrunn 2.8 (B)-ereignis'!$4:$5</definedName>
    <definedName name="_xlnm.Print_Titles" localSheetId="6">'TS Schönbrunn 2.8(A)-zeit'!$5:$6</definedName>
    <definedName name="_xlnm.Print_Titles" localSheetId="10">'TWA Zeig 2.11'!$3:$4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14" l="1"/>
  <c r="F33" i="13"/>
  <c r="F32" i="13"/>
  <c r="F29" i="13"/>
  <c r="F26" i="13"/>
  <c r="F23" i="13"/>
  <c r="F22" i="13"/>
  <c r="F19" i="13"/>
  <c r="F18" i="13"/>
  <c r="F15" i="13"/>
  <c r="F14" i="13"/>
  <c r="F11" i="13"/>
  <c r="F35" i="13" s="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1" i="11"/>
  <c r="G22" i="11"/>
  <c r="G23" i="11"/>
  <c r="G25" i="11"/>
  <c r="G26" i="11"/>
  <c r="G27" i="11"/>
  <c r="G28" i="11"/>
  <c r="G29" i="11"/>
  <c r="G30" i="11"/>
  <c r="G32" i="11"/>
  <c r="G33" i="11"/>
  <c r="G35" i="11"/>
  <c r="G36" i="11"/>
  <c r="G37" i="11"/>
  <c r="G38" i="11"/>
  <c r="G39" i="11"/>
  <c r="G40" i="11"/>
  <c r="G42" i="11"/>
  <c r="G43" i="11"/>
  <c r="G44" i="11"/>
  <c r="G45" i="11"/>
  <c r="G46" i="11"/>
  <c r="G47" i="11"/>
  <c r="G48" i="11"/>
  <c r="G49" i="11"/>
  <c r="G6" i="11"/>
  <c r="G8" i="20"/>
  <c r="G7" i="20"/>
  <c r="G10" i="20" s="1"/>
  <c r="H15" i="18"/>
  <c r="H13" i="18"/>
  <c r="H12" i="18"/>
  <c r="H8" i="18"/>
  <c r="H9" i="18"/>
  <c r="H7" i="18"/>
  <c r="H29" i="17"/>
  <c r="H21" i="17"/>
  <c r="H22" i="17"/>
  <c r="H23" i="17"/>
  <c r="H24" i="17"/>
  <c r="H25" i="17"/>
  <c r="H26" i="17"/>
  <c r="H27" i="17"/>
  <c r="H20" i="17"/>
  <c r="H8" i="17"/>
  <c r="H9" i="17"/>
  <c r="H10" i="17"/>
  <c r="H11" i="17"/>
  <c r="H12" i="17"/>
  <c r="H13" i="17"/>
  <c r="H14" i="17"/>
  <c r="H15" i="17"/>
  <c r="H16" i="17"/>
  <c r="H17" i="17"/>
  <c r="H18" i="17"/>
  <c r="H7" i="17"/>
  <c r="H38" i="16"/>
  <c r="H32" i="16"/>
  <c r="H33" i="16"/>
  <c r="H34" i="16"/>
  <c r="H35" i="16"/>
  <c r="H36" i="16"/>
  <c r="H31" i="16"/>
  <c r="H9" i="16"/>
  <c r="H10" i="16"/>
  <c r="H11" i="16"/>
  <c r="H12" i="16"/>
  <c r="H13" i="16"/>
  <c r="H14" i="16"/>
  <c r="H15" i="16"/>
  <c r="H16" i="16"/>
  <c r="H17" i="16"/>
  <c r="H18" i="16"/>
  <c r="H19" i="16"/>
  <c r="H20" i="16"/>
  <c r="H21" i="16"/>
  <c r="H22" i="16"/>
  <c r="H23" i="16"/>
  <c r="H24" i="16"/>
  <c r="H25" i="16"/>
  <c r="H26" i="16"/>
  <c r="H27" i="16"/>
  <c r="H28" i="16"/>
  <c r="H29" i="16"/>
  <c r="H8" i="16"/>
  <c r="G50" i="11" l="1"/>
  <c r="H17" i="18"/>
  <c r="H40" i="16"/>
  <c r="H19" i="9"/>
  <c r="H20" i="9"/>
  <c r="H21" i="9"/>
  <c r="H22" i="9"/>
  <c r="H23" i="9"/>
  <c r="H24" i="9"/>
  <c r="H18" i="9"/>
  <c r="H7" i="9"/>
  <c r="H8" i="9"/>
  <c r="H9" i="9"/>
  <c r="H10" i="9"/>
  <c r="H11" i="9"/>
  <c r="H12" i="9"/>
  <c r="H13" i="9"/>
  <c r="H6" i="9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32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14" i="7"/>
  <c r="H8" i="7"/>
  <c r="E41" i="6"/>
  <c r="F41" i="6"/>
  <c r="G41" i="6"/>
  <c r="H41" i="6"/>
  <c r="I41" i="6"/>
  <c r="J41" i="6"/>
  <c r="L41" i="6"/>
  <c r="E40" i="6"/>
  <c r="F40" i="6"/>
  <c r="G40" i="6"/>
  <c r="H40" i="6"/>
  <c r="I40" i="6"/>
  <c r="J40" i="6"/>
  <c r="L40" i="6"/>
  <c r="D40" i="6"/>
  <c r="E38" i="6"/>
  <c r="F38" i="6"/>
  <c r="G38" i="6"/>
  <c r="H38" i="6"/>
  <c r="I38" i="6"/>
  <c r="J38" i="6"/>
  <c r="L38" i="6"/>
  <c r="D38" i="6"/>
  <c r="H26" i="9" l="1"/>
  <c r="H53" i="7"/>
  <c r="D41" i="6"/>
  <c r="L42" i="6" s="1"/>
  <c r="H34" i="2"/>
  <c r="H35" i="2"/>
  <c r="H36" i="2"/>
  <c r="H37" i="2"/>
  <c r="H38" i="2"/>
  <c r="H39" i="2"/>
  <c r="H33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18" i="2"/>
  <c r="H8" i="2"/>
  <c r="H9" i="2"/>
  <c r="H10" i="2"/>
  <c r="H11" i="2"/>
  <c r="H12" i="2"/>
  <c r="H13" i="2"/>
  <c r="H7" i="2"/>
  <c r="H41" i="2" l="1"/>
  <c r="F13" i="19"/>
  <c r="H36" i="6" l="1"/>
  <c r="E36" i="6" l="1"/>
  <c r="C34" i="12" l="1"/>
  <c r="H7" i="3" l="1"/>
  <c r="H8" i="3"/>
  <c r="H19" i="3"/>
  <c r="H20" i="3"/>
  <c r="H9" i="3"/>
  <c r="H21" i="3"/>
  <c r="D36" i="6"/>
  <c r="G36" i="6"/>
  <c r="I36" i="6"/>
  <c r="J36" i="6"/>
  <c r="L36" i="6"/>
  <c r="H23" i="3" l="1"/>
  <c r="H11" i="3"/>
  <c r="H31" i="17"/>
</calcChain>
</file>

<file path=xl/comments1.xml><?xml version="1.0" encoding="utf-8"?>
<comments xmlns="http://schemas.openxmlformats.org/spreadsheetml/2006/main">
  <authors>
    <author>Hartmut Willmitzer</author>
  </authors>
  <commentList>
    <comment ref="B8" authorId="0" shapeId="0">
      <text>
        <r>
          <rPr>
            <b/>
            <sz val="8"/>
            <color indexed="81"/>
            <rFont val="Tahoma"/>
            <family val="2"/>
          </rPr>
          <t>Hartmut Willmitzer:</t>
        </r>
        <r>
          <rPr>
            <sz val="8"/>
            <color indexed="81"/>
            <rFont val="Tahoma"/>
            <family val="2"/>
          </rPr>
          <t xml:space="preserve">
ab April 2010 CSI 1,0 mm, 100er-Netz</t>
        </r>
      </text>
    </comment>
    <comment ref="A20" authorId="0" shapeId="0">
      <text>
        <r>
          <rPr>
            <b/>
            <sz val="8"/>
            <color indexed="81"/>
            <rFont val="Tahoma"/>
            <family val="2"/>
          </rPr>
          <t>Hartmut Willmitzer: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beja</author>
  </authors>
  <commentList>
    <comment ref="C19" authorId="0" shapeId="0">
      <text>
        <r>
          <rPr>
            <b/>
            <sz val="8"/>
            <color indexed="81"/>
            <rFont val="Tahoma"/>
            <family val="2"/>
          </rPr>
          <t>beja:</t>
        </r>
        <r>
          <rPr>
            <sz val="8"/>
            <color indexed="81"/>
            <rFont val="Tahoma"/>
            <family val="2"/>
          </rPr>
          <t xml:space="preserve">
letzte Tiefenstufe</t>
        </r>
      </text>
    </comment>
  </commentList>
</comments>
</file>

<file path=xl/comments3.xml><?xml version="1.0" encoding="utf-8"?>
<comments xmlns="http://schemas.openxmlformats.org/spreadsheetml/2006/main">
  <authors>
    <author>beja</author>
  </authors>
  <commentList>
    <comment ref="C27" authorId="0" shapeId="0">
      <text>
        <r>
          <rPr>
            <b/>
            <sz val="8"/>
            <color indexed="81"/>
            <rFont val="Tahoma"/>
            <family val="2"/>
          </rPr>
          <t>beja:</t>
        </r>
        <r>
          <rPr>
            <sz val="8"/>
            <color indexed="81"/>
            <rFont val="Tahoma"/>
            <family val="2"/>
          </rPr>
          <t xml:space="preserve">
letzte Tiefenstufe</t>
        </r>
      </text>
    </comment>
  </commentList>
</comments>
</file>

<file path=xl/sharedStrings.xml><?xml version="1.0" encoding="utf-8"?>
<sst xmlns="http://schemas.openxmlformats.org/spreadsheetml/2006/main" count="1298" uniqueCount="497">
  <si>
    <t>optionale Programme</t>
  </si>
  <si>
    <t>Kleinversuche Wiederverkeimungspotential</t>
  </si>
  <si>
    <t>Einzelpreis</t>
  </si>
  <si>
    <t>Gesamtpreis</t>
  </si>
  <si>
    <t>Reinwasser Prozess</t>
  </si>
  <si>
    <t>Trinkwasser</t>
  </si>
  <si>
    <t>Spez. mikrobiol. Untersuchung</t>
  </si>
  <si>
    <t>Versuche zum PAC-Einsatz</t>
  </si>
  <si>
    <t>Versuche zum Aktivkohle-Einsatz</t>
  </si>
  <si>
    <t>T205</t>
  </si>
  <si>
    <t>Hierfür ist ein Stundensatz anzugeben!</t>
  </si>
  <si>
    <t>Laborleiter</t>
  </si>
  <si>
    <t>Ingenieur/Naturwissenschaftler</t>
  </si>
  <si>
    <t>Laborant/Techniker</t>
  </si>
  <si>
    <t>Anmerkungen</t>
  </si>
  <si>
    <t>Fahrtkosten und Probenamekosten</t>
  </si>
  <si>
    <t>Stundensatz:</t>
  </si>
  <si>
    <t>Beratung zu technologischen und trinkwasserhygienischen Fragen</t>
  </si>
  <si>
    <t>Stundensätze:</t>
  </si>
  <si>
    <t>und Probenahmekosten im Havariefall:</t>
  </si>
  <si>
    <t xml:space="preserve">Prozentualer Aufschlag auf Analytik- Transport- </t>
  </si>
  <si>
    <t>Zufluss belastet, Bakt. + Nährst.</t>
  </si>
  <si>
    <t>Profil Nährst.+ Chlorophyll</t>
  </si>
  <si>
    <t>Bakt.belastetes Rohwasser</t>
  </si>
  <si>
    <t>Fahrt- und Probenahmekosten</t>
  </si>
  <si>
    <t>Untersuchungsart</t>
  </si>
  <si>
    <t>Typ</t>
  </si>
  <si>
    <t>Entnahmestelle</t>
  </si>
  <si>
    <t>pro Jahr</t>
  </si>
  <si>
    <t>Vollanalyse</t>
  </si>
  <si>
    <t>Rohwasser</t>
  </si>
  <si>
    <t>Mikrobiol. Rohwasserkontrolle</t>
  </si>
  <si>
    <t>Phytoplankton</t>
  </si>
  <si>
    <t>Zooplankton</t>
  </si>
  <si>
    <t>Rücklösung Metalle</t>
  </si>
  <si>
    <t>Häufigkeit</t>
  </si>
  <si>
    <t>U200</t>
  </si>
  <si>
    <t>U204</t>
  </si>
  <si>
    <t>Eingangs-Parameter Chemismus</t>
  </si>
  <si>
    <t>Kontrolle Partikeleliminierung</t>
  </si>
  <si>
    <t>Reinwasser Chemismus</t>
  </si>
  <si>
    <t>Abläufe</t>
  </si>
  <si>
    <t>Kontrolle Filtrat - Ozon</t>
  </si>
  <si>
    <t>Anmerkung</t>
  </si>
  <si>
    <t>P100</t>
  </si>
  <si>
    <t>P101</t>
  </si>
  <si>
    <t>P205</t>
  </si>
  <si>
    <t>P219</t>
  </si>
  <si>
    <t>P102</t>
  </si>
  <si>
    <t>P214</t>
  </si>
  <si>
    <t>P226</t>
  </si>
  <si>
    <t>Spezielle mikrobiol. Untersuchung</t>
  </si>
  <si>
    <t>U 205</t>
  </si>
  <si>
    <t>Umwelt - Abgabe</t>
  </si>
  <si>
    <t>Zuflüsse</t>
  </si>
  <si>
    <t>U101</t>
  </si>
  <si>
    <t>Talsperre</t>
  </si>
  <si>
    <t>Vor-Ort</t>
  </si>
  <si>
    <t>U300</t>
  </si>
  <si>
    <t>ereignisabhängig</t>
  </si>
  <si>
    <t>Bezeichnung Analysentyp</t>
  </si>
  <si>
    <t>Nr Typ</t>
  </si>
  <si>
    <t>Summenprobe bis Grund</t>
  </si>
  <si>
    <t>Tiefenprofil über Grund</t>
  </si>
  <si>
    <t>Entnahmehöhe in Sperre</t>
  </si>
  <si>
    <t>S100</t>
  </si>
  <si>
    <t>Vor-Ort komplett</t>
  </si>
  <si>
    <t>S102</t>
  </si>
  <si>
    <t>P111</t>
  </si>
  <si>
    <t>Vor-Ort komplett mit Geruch</t>
  </si>
  <si>
    <t>nach Bedarf</t>
  </si>
  <si>
    <t>Hinweis</t>
  </si>
  <si>
    <t>Aufbereitungsoptimierung/Havarie</t>
  </si>
  <si>
    <t>bis 12 Kampagnen</t>
  </si>
  <si>
    <t>Ereignisorientierte Untersuchungen</t>
  </si>
  <si>
    <t>Hochbehälter, Leitungsabschnitte, TWA</t>
  </si>
  <si>
    <t>div. Prozesswässer TWA und Netz</t>
  </si>
  <si>
    <t>bis 100</t>
  </si>
  <si>
    <t>Kontrollen Biologie</t>
  </si>
  <si>
    <t>bei Bedarf</t>
  </si>
  <si>
    <t>Wartung/Kalibrierung Betriebsmesstechnik</t>
  </si>
  <si>
    <t>Ansetzen von Chemikalienlösungen</t>
  </si>
  <si>
    <t>P502</t>
  </si>
  <si>
    <t>Filterkuchen</t>
  </si>
  <si>
    <t>P602</t>
  </si>
  <si>
    <t>Phytoplankton + Chlorophyll</t>
  </si>
  <si>
    <t>U 207</t>
  </si>
  <si>
    <t>Laborantenstunde</t>
  </si>
  <si>
    <t>(Stufentitration)</t>
  </si>
  <si>
    <t>Filterrückspülwasser</t>
  </si>
  <si>
    <t>Vorsperre Deesbach und Rohwasser</t>
  </si>
  <si>
    <t>Talsperre Leibis/Lichte</t>
  </si>
  <si>
    <t>Zufluss Bakt. + Nährst.</t>
  </si>
  <si>
    <t>T207</t>
  </si>
  <si>
    <t>Wasseraufbereitungsprodukte</t>
  </si>
  <si>
    <t>EURO</t>
  </si>
  <si>
    <t>U100</t>
  </si>
  <si>
    <t>Siebanalysen (Korngrößenverteilung)</t>
  </si>
  <si>
    <t>Stundensatz</t>
  </si>
  <si>
    <t>Chargenkontrolle</t>
  </si>
  <si>
    <t>TWA/Netz</t>
  </si>
  <si>
    <t>Behälterreinigungen</t>
  </si>
  <si>
    <t>P108</t>
  </si>
  <si>
    <t>Rohwasser nach Dosierung Flockungsmittel</t>
  </si>
  <si>
    <t>Abwasser/Schlamm/Prozesse</t>
  </si>
  <si>
    <t>P213</t>
  </si>
  <si>
    <t>FHM-Ansatz</t>
  </si>
  <si>
    <t>abf. Stoffe</t>
  </si>
  <si>
    <t>A-Kohle-Ansatz</t>
  </si>
  <si>
    <t>U201e</t>
  </si>
  <si>
    <t>P208</t>
  </si>
  <si>
    <t>Limnol.-Summenparameter</t>
  </si>
  <si>
    <t>FWL 7a/5b BW/KN/Ü vor HB Schleiz  Ablauf</t>
  </si>
  <si>
    <t>FWL 8 HB Hirschraufe  Ablauf</t>
  </si>
  <si>
    <t>FWL C HB Weiraer Wald  Abgabe Pößneck</t>
  </si>
  <si>
    <t>FWL C SB/PW Weira  Ablauf SB1</t>
  </si>
  <si>
    <t>FWL A BW/AB/Ü AA2 Rudolstadt/Uhlstädt</t>
  </si>
  <si>
    <t>FWL A BW/AB/Ü AA5 Orlamünde</t>
  </si>
  <si>
    <t>FWL 4a HB Gommla  Ablauf</t>
  </si>
  <si>
    <t>FWL 5a HB Auma  Abgang Süd</t>
  </si>
  <si>
    <t>FWL 2 HB Schöne Höhe  Ablauf</t>
  </si>
  <si>
    <t>FWL 6 BW/AB/Ü Wellsdorf  Abgabe</t>
  </si>
  <si>
    <t>FWL 1 HB Thränitz  Ablauf</t>
  </si>
  <si>
    <t>FWL 1a BW/AB/Ü Weißig  Zulauf</t>
  </si>
  <si>
    <t>FWL 1a HB Ernsee  Ablauf</t>
  </si>
  <si>
    <t>TWA Z Rohwasser  vor Ozonung</t>
  </si>
  <si>
    <t xml:space="preserve">TWA Z  Reinwasser </t>
  </si>
  <si>
    <t>VS DB WK  Boje9</t>
  </si>
  <si>
    <t>VS DB MP 0-20m</t>
  </si>
  <si>
    <t>TS LL WK Boje20</t>
  </si>
  <si>
    <t>TS LL ROH Schieberhaus RWE rechts</t>
  </si>
  <si>
    <t>Nährst.+Chlorophyll</t>
  </si>
  <si>
    <t>TWA Z  Reinwasser nach Filter1-6</t>
  </si>
  <si>
    <t>TWA Z Flockungshilfsmittel-Anlage FRA</t>
  </si>
  <si>
    <t>TWA Z Flockungshilfsmittel-Anlage CHH</t>
  </si>
  <si>
    <t>TWA Z Abwasser FRA Ablauf</t>
  </si>
  <si>
    <t>TWA Z Abwasser Filterkuchen</t>
  </si>
  <si>
    <t>TS SA ZUL Schwarza</t>
  </si>
  <si>
    <t>alle 1/6 Jahres-MQ</t>
  </si>
  <si>
    <t>TS SA ZUL Lager</t>
  </si>
  <si>
    <t xml:space="preserve">Fahrt- und Probenahmekosten </t>
  </si>
  <si>
    <t>Profil Nährst.+Chlorophyll</t>
  </si>
  <si>
    <t>TS SA WK Boje5</t>
  </si>
  <si>
    <t>TS SA MP Boje 0-Grund</t>
  </si>
  <si>
    <t>U201o</t>
  </si>
  <si>
    <t>TS SA WK Boje6</t>
  </si>
  <si>
    <t>Limnol. Rohlwasserkontrolle</t>
  </si>
  <si>
    <t>P206o</t>
  </si>
  <si>
    <t>TS SA Rohwasser</t>
  </si>
  <si>
    <t>Talsperre und Rohwasser</t>
  </si>
  <si>
    <t>Tiefe</t>
  </si>
  <si>
    <t>Messstelle</t>
  </si>
  <si>
    <t>über Grund</t>
  </si>
  <si>
    <t>MP</t>
  </si>
  <si>
    <t>0 m</t>
  </si>
  <si>
    <t>2 m</t>
  </si>
  <si>
    <t>5 m</t>
  </si>
  <si>
    <t>10 m</t>
  </si>
  <si>
    <t>15 m</t>
  </si>
  <si>
    <t>20 m</t>
  </si>
  <si>
    <t>25 m</t>
  </si>
  <si>
    <t>30 m</t>
  </si>
  <si>
    <t>35 m</t>
  </si>
  <si>
    <t>40 m</t>
  </si>
  <si>
    <t>45 m</t>
  </si>
  <si>
    <t>50 m</t>
  </si>
  <si>
    <t>55 m</t>
  </si>
  <si>
    <t>60 m</t>
  </si>
  <si>
    <t>65 m</t>
  </si>
  <si>
    <t>70 m</t>
  </si>
  <si>
    <t>75 m</t>
  </si>
  <si>
    <t>80 m</t>
  </si>
  <si>
    <t>85 m</t>
  </si>
  <si>
    <t>FWL 1b BW/AB/Ü 340 Wachtstange Ablauf</t>
  </si>
  <si>
    <t>TFW-MS Nr.</t>
  </si>
  <si>
    <t>Pufferkapazität</t>
  </si>
  <si>
    <t>Pufferkapazität mit Vor Ort</t>
  </si>
  <si>
    <t>P114</t>
  </si>
  <si>
    <t>P115</t>
  </si>
  <si>
    <t>P116</t>
  </si>
  <si>
    <t>Bemerkung</t>
  </si>
  <si>
    <t>Komplettkontrolle</t>
  </si>
  <si>
    <t>Eisen(III)-chlorid nach DIN EN 888</t>
  </si>
  <si>
    <t>P800-4</t>
  </si>
  <si>
    <t>P800-5</t>
  </si>
  <si>
    <t>P800-6</t>
  </si>
  <si>
    <t>P800-9</t>
  </si>
  <si>
    <t>P800-10</t>
  </si>
  <si>
    <t>Pulveraktivkohle nach DIN EN 12903</t>
  </si>
  <si>
    <t>Phyto+Zoo+Detritus</t>
  </si>
  <si>
    <t>P239</t>
  </si>
  <si>
    <t>U 202 CSI</t>
  </si>
  <si>
    <t>U202 CSI</t>
  </si>
  <si>
    <t xml:space="preserve">alle 1/6 Jahres-MQ </t>
  </si>
  <si>
    <t>T217</t>
  </si>
  <si>
    <t>P241</t>
  </si>
  <si>
    <t>Umfassende -  Metalle</t>
  </si>
  <si>
    <t>P243</t>
  </si>
  <si>
    <t>Metalle, PBSM</t>
  </si>
  <si>
    <t>T203</t>
  </si>
  <si>
    <t>Zulauf, Trophie</t>
  </si>
  <si>
    <t>U102</t>
  </si>
  <si>
    <t>U 200</t>
  </si>
  <si>
    <t>Summenprobe OF bis Grund</t>
  </si>
  <si>
    <t>U202CSI</t>
  </si>
  <si>
    <t>Mai - Okt. monatlich</t>
  </si>
  <si>
    <t>TS ZR MP Turm 0-Grund</t>
  </si>
  <si>
    <t xml:space="preserve">TS Wd MP Mauer </t>
  </si>
  <si>
    <t>Degussa</t>
  </si>
  <si>
    <t>Weißkalkhydrat (nach DIN EN  12518)</t>
  </si>
  <si>
    <t>Natriumchlorit nach DIN EN 938</t>
  </si>
  <si>
    <t>Flockungshilfsmittel nach DIN EN 1407</t>
  </si>
  <si>
    <t>TWA - Stollen kurz</t>
  </si>
  <si>
    <t>TWA Stollen umfassend</t>
  </si>
  <si>
    <t>P 238</t>
  </si>
  <si>
    <t>ClO2- Ansatz</t>
  </si>
  <si>
    <t>Pflicht TrinkwVO</t>
  </si>
  <si>
    <t>betrieblich zusätzlich</t>
  </si>
  <si>
    <t>Trivialname</t>
  </si>
  <si>
    <t>Messstellenbezeichnung</t>
  </si>
  <si>
    <t>Kreis</t>
  </si>
  <si>
    <t>T214</t>
  </si>
  <si>
    <t>T111</t>
  </si>
  <si>
    <t xml:space="preserve">T201 </t>
  </si>
  <si>
    <t>Gesamtpreis (netto)</t>
  </si>
  <si>
    <t>780 7707</t>
  </si>
  <si>
    <t>SLF</t>
  </si>
  <si>
    <t>Uhlstädt</t>
  </si>
  <si>
    <t>780 8107</t>
  </si>
  <si>
    <t>Orlamünde</t>
  </si>
  <si>
    <t>SHK</t>
  </si>
  <si>
    <t>121 0007</t>
  </si>
  <si>
    <t>PW Weira</t>
  </si>
  <si>
    <t>HB Schleiz</t>
  </si>
  <si>
    <t>SOK</t>
  </si>
  <si>
    <t>780 6907</t>
  </si>
  <si>
    <t>FWL B BW/AB/Ü BA12 Triptis</t>
  </si>
  <si>
    <t>HB Weirarer W.</t>
  </si>
  <si>
    <t>HB Hirschraufe</t>
  </si>
  <si>
    <t>BW 12 Triptis</t>
  </si>
  <si>
    <t>120 6907</t>
  </si>
  <si>
    <t>HB Schöne H.</t>
  </si>
  <si>
    <t>120 4507</t>
  </si>
  <si>
    <t>120 5307</t>
  </si>
  <si>
    <t>FWL 1 Netzknoten  Großdraxdorf  Ablauf</t>
  </si>
  <si>
    <t>1204307</t>
  </si>
  <si>
    <t>FWL 1 Netzknoten Hohenölsen  Zulauf</t>
  </si>
  <si>
    <t>120 4107</t>
  </si>
  <si>
    <t>120 6107</t>
  </si>
  <si>
    <t>120 5607</t>
  </si>
  <si>
    <t>KN Dörtendorf</t>
  </si>
  <si>
    <t>HB Linda</t>
  </si>
  <si>
    <t>HB Auma</t>
  </si>
  <si>
    <t>KN Hohenöls.</t>
  </si>
  <si>
    <t>KN Großdraxd.</t>
  </si>
  <si>
    <t>BW Wellsdorf</t>
  </si>
  <si>
    <t>HB Gommla</t>
  </si>
  <si>
    <t>1206407</t>
  </si>
  <si>
    <t>1205807</t>
  </si>
  <si>
    <t>1204407</t>
  </si>
  <si>
    <t>1224507</t>
  </si>
  <si>
    <t>HB Ernsee</t>
  </si>
  <si>
    <t>BW Weißig</t>
  </si>
  <si>
    <t>HB Tränitz</t>
  </si>
  <si>
    <t>BW Wachtst.</t>
  </si>
  <si>
    <t>ABG</t>
  </si>
  <si>
    <t>G</t>
  </si>
  <si>
    <t>FWL 1 BW/KN/PW/AB/Ü Dörtendorf Ausg FWL1 *)</t>
  </si>
  <si>
    <t>FWL 3 HB Linda  Abgang  *)</t>
  </si>
  <si>
    <t>GRZ und *) Referenz für Z</t>
  </si>
  <si>
    <t>Anzahl der Probenahme (Summe)</t>
  </si>
  <si>
    <t>Einzelpreis Analytik</t>
  </si>
  <si>
    <t>Einzelpreis Probenahme+Fahrtkosten</t>
  </si>
  <si>
    <t>Gesamtpreis Probenahme+Fahrtkosten</t>
  </si>
  <si>
    <t>HB Saitz</t>
  </si>
  <si>
    <r>
      <t>FWL 1a HB Staitz</t>
    </r>
    <r>
      <rPr>
        <sz val="10"/>
        <color indexed="10"/>
        <rFont val="Arial"/>
        <family val="2"/>
      </rPr>
      <t xml:space="preserve"> </t>
    </r>
    <r>
      <rPr>
        <sz val="10"/>
        <rFont val="Arial"/>
        <family val="2"/>
      </rPr>
      <t>FWL1a Ablauf</t>
    </r>
  </si>
  <si>
    <t>4300201</t>
  </si>
  <si>
    <t>1200201</t>
  </si>
  <si>
    <t>7813902</t>
  </si>
  <si>
    <t>7814702</t>
  </si>
  <si>
    <t>7800403</t>
  </si>
  <si>
    <t>7800503</t>
  </si>
  <si>
    <t>7800101</t>
  </si>
  <si>
    <t>7805302</t>
  </si>
  <si>
    <t>TWA Z Rohwasser vor Ozonung</t>
  </si>
  <si>
    <t>7805407</t>
  </si>
  <si>
    <t>7812609</t>
  </si>
  <si>
    <t>7814409</t>
  </si>
  <si>
    <t>TWA Z Chlordioxid-Anlage CHH</t>
  </si>
  <si>
    <t>TWA Z Aktivkohle-Anlage CHH</t>
  </si>
  <si>
    <t>7813809</t>
  </si>
  <si>
    <t>7813709</t>
  </si>
  <si>
    <t>Nr. Typ</t>
  </si>
  <si>
    <t>Abwasser/Schlamm/Prozess</t>
  </si>
  <si>
    <t>Leichtflüssigkeitsabscheider</t>
  </si>
  <si>
    <t>P503</t>
  </si>
  <si>
    <t>TWA DD Abwasser LFA Ablauf</t>
  </si>
  <si>
    <t>7811407- 7811907</t>
  </si>
  <si>
    <t>TWA Z ROH CHH m O3 AK CO2 KM FM u FHM</t>
  </si>
  <si>
    <t>Technologische Untersuchungen und  Prozesskontrollen</t>
  </si>
  <si>
    <t>Weitere - siehe Routineprogramm VS Deesbach / Leibis/Lichte - Trinkwasser</t>
  </si>
  <si>
    <t>TS L/L WK Boje20</t>
  </si>
  <si>
    <t>TS L/L MP Boje 0-20m</t>
  </si>
  <si>
    <t>TS L/L ROH ET1-430</t>
  </si>
  <si>
    <t>TS L/L ROH ET2-420</t>
  </si>
  <si>
    <t>TS L/L ROH ET3-405</t>
  </si>
  <si>
    <t>TS L/L ROH ET5-375</t>
  </si>
  <si>
    <t>TS L/L ROH Schieberhaus RWE rechts</t>
  </si>
  <si>
    <t>TS L/L MP Boje 0-Grund</t>
  </si>
  <si>
    <t>TS L/L ABL Abgabe</t>
  </si>
  <si>
    <t>alle 1/6 Jahres-MQ + Jan.,März,Mai,Juli,Sept.,Nov.</t>
  </si>
  <si>
    <t>April bis Oktober</t>
  </si>
  <si>
    <t>TS L/L ZUL Lichte</t>
  </si>
  <si>
    <t>TS L/L ZUL Deesbach</t>
  </si>
  <si>
    <t>TS L/L ZUL Schlagebach</t>
  </si>
  <si>
    <t xml:space="preserve">Umfassende Untersuchung </t>
  </si>
  <si>
    <t>Umfassende Untersuchung PSM</t>
  </si>
  <si>
    <t xml:space="preserve">TWA Z ROH FH m O3 AK 
CO2 KM FM u FHM    </t>
  </si>
  <si>
    <t>nach Dosierung 
Flockungsmittel</t>
  </si>
  <si>
    <t>Proben
pro Jahr</t>
  </si>
  <si>
    <t xml:space="preserve">TWA Z  Reinwasserbehälter 1 bis 3 </t>
  </si>
  <si>
    <t xml:space="preserve">P108 </t>
  </si>
  <si>
    <t>VS DB WK Überlauf</t>
  </si>
  <si>
    <t>7805707  7805407  7800007</t>
  </si>
  <si>
    <t>sonstige</t>
  </si>
  <si>
    <t>Fortsetzung TS Leibis/Lichte</t>
  </si>
  <si>
    <t>Untersuchung von Wasseraufbereitungsprodukten TWA Zeigerheim</t>
  </si>
  <si>
    <t>P800</t>
  </si>
  <si>
    <t>24-stündige Havariebereitschaft für die Analytik an allen betroffenen Talsperren,</t>
  </si>
  <si>
    <t>Mai bis 
Oktober 
monatlich</t>
  </si>
  <si>
    <t>2.2 Talsperre Scheibe-Alsbach (TS SA) - Messprogramm Routine</t>
  </si>
  <si>
    <t xml:space="preserve"> 2.3 Talsperre Zeulenroda (TS ZR) - Messprogramm Routine</t>
  </si>
  <si>
    <t>2.4 Talsperre Weida (TS Wd)</t>
  </si>
  <si>
    <t xml:space="preserve">2.5. Verbundwasserversorgung Ostthüringen - Netzproben </t>
  </si>
  <si>
    <t>2.6 Talsperre Leibis/Lichte (TSL/L) - Messprogramm Routine</t>
  </si>
  <si>
    <t>bakt. Nachkontrollen TWA und Netz</t>
  </si>
  <si>
    <t>Trinkwasseraufbereitungsanlagen und Verteilungsnetzen</t>
  </si>
  <si>
    <t>EURO (netto)</t>
  </si>
  <si>
    <t>Hinweis: TFW führt 14-tägig Vor-Ort-Messungen an Zuflüssen und im Tiefenprofil durch</t>
  </si>
  <si>
    <t>Gesamtsumme (netto) TS Scheibe-Alsbach:</t>
  </si>
  <si>
    <t>Gesamtsumme (netto) TS Zeulenroda:</t>
  </si>
  <si>
    <t>Hinweis: TFW führt monatlich Vor-Ort-Messungen an Zuflüssen und im Tiefenprofil durch</t>
  </si>
  <si>
    <t>Hinweis: TFW führt Vor-Ort-Messungen an Zuflüssen und im Tiefenprofil durch</t>
  </si>
  <si>
    <t>Gesamtkosten (netto) Netzproben Ost</t>
  </si>
  <si>
    <t>Gesamtsumme (netto) Talsperre Leibis/Lichte</t>
  </si>
  <si>
    <t>Summe (netto) TWA Dörtendorf:</t>
  </si>
  <si>
    <t>Summe (netto) TWA Zeigerheim:</t>
  </si>
  <si>
    <t>Summe (netto) Wareneingangskontrolle</t>
  </si>
  <si>
    <t>Gesamtkosten pro Jahr:</t>
  </si>
  <si>
    <t xml:space="preserve">Analytische Begleitung von Reinigungs- und Wartungsarbeiten auch außerhalb </t>
  </si>
  <si>
    <t>zusätzlicher Aufwand außerhalb der Regelarbeitszeit</t>
  </si>
  <si>
    <t xml:space="preserve">     außerhalb der Regelarbeitszeit</t>
  </si>
  <si>
    <t>Gesamtsumme (netto) TS Weida:</t>
  </si>
  <si>
    <t>Mikrobiologie Filtrat</t>
  </si>
  <si>
    <t xml:space="preserve"> alternierend, so dass jeder Filter einmal pro Woche untersucht wird.</t>
  </si>
  <si>
    <t>ereignisabhängig alternierend mit P243 
zusammen (März bis Mai und November-Dezember)</t>
  </si>
  <si>
    <t>P800-15</t>
  </si>
  <si>
    <t>P800-16</t>
  </si>
  <si>
    <t>P800-23</t>
  </si>
  <si>
    <t>P800-19</t>
  </si>
  <si>
    <t>Natriumhypochlorit nach DIN EN 901</t>
  </si>
  <si>
    <t>P800-21</t>
  </si>
  <si>
    <t>P800-22</t>
  </si>
  <si>
    <t xml:space="preserve">3.  24-stündige Havariebereitschaft und zusätzlicher Arbeitsaufwand                          </t>
  </si>
  <si>
    <t xml:space="preserve">der Regelarbeitszeit (zum Beispiel Trübungsmessung vor Ort) </t>
  </si>
  <si>
    <t>(Arbeitsaufwand zirka 40 h/Jahr)</t>
  </si>
  <si>
    <t>P 115</t>
  </si>
  <si>
    <t>Routinemäßige Untersuchung verkürzt</t>
  </si>
  <si>
    <t>Mischprobe 0-20m</t>
  </si>
  <si>
    <t>TS SA ABL Wildbett</t>
  </si>
  <si>
    <t>T 101</t>
  </si>
  <si>
    <t>Routinemäßige Untersuchung voll</t>
  </si>
  <si>
    <t>jeweisl Mi und Fr.</t>
  </si>
  <si>
    <t>jeweils Mo.</t>
  </si>
  <si>
    <t>zeitlgleich eine pro Quartal</t>
  </si>
  <si>
    <t>zusammen mit T 205 und T 217</t>
  </si>
  <si>
    <t>FWL C BW/AB/Ü CA8 Nimritz HB Griebse</t>
  </si>
  <si>
    <t>Ü Pösneck</t>
  </si>
  <si>
    <t>monatlich</t>
  </si>
  <si>
    <t>0-Grund</t>
  </si>
  <si>
    <t>Mischprobe</t>
  </si>
  <si>
    <t>Januar, Februar, März</t>
  </si>
  <si>
    <t>Nährst.+ Chlorophyll</t>
  </si>
  <si>
    <t xml:space="preserve">Phytoplankton </t>
  </si>
  <si>
    <t>U214</t>
  </si>
  <si>
    <t>Mischprobe Nährst.+Chlorophyll</t>
  </si>
  <si>
    <t>monatlich April bis Dezember (Stagnation)</t>
  </si>
  <si>
    <t>monatlich Mai bis Dezember</t>
  </si>
  <si>
    <t>monatlich April bis Dezember</t>
  </si>
  <si>
    <t>Rücklösung Metalle+gelöste</t>
  </si>
  <si>
    <t>14-tägig September bis Dezember</t>
  </si>
  <si>
    <t>T119 kurz nur Mbi</t>
  </si>
  <si>
    <r>
      <t>Dies</t>
    </r>
    <r>
      <rPr>
        <b/>
        <sz val="10"/>
        <rFont val="Arial"/>
        <family val="2"/>
      </rPr>
      <t xml:space="preserve"> </t>
    </r>
    <r>
      <rPr>
        <b/>
        <u/>
        <sz val="10"/>
        <rFont val="Arial"/>
        <family val="2"/>
      </rPr>
      <t>können unter anderem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folgende Untersuchungen sein</t>
    </r>
    <r>
      <rPr>
        <b/>
        <sz val="10"/>
        <rFont val="Arial"/>
        <family val="2"/>
      </rPr>
      <t>:</t>
    </r>
  </si>
  <si>
    <t>bei Eisbedeckung März bis Dez.</t>
  </si>
  <si>
    <t xml:space="preserve"> wöchentlich alternierend zusammen 52x</t>
  </si>
  <si>
    <t>Zuflüsse TS Leibis/Lichte</t>
  </si>
  <si>
    <t>TS Leibis/Lichte und    VS Deesbach</t>
  </si>
  <si>
    <t>Gesamtsumme (netto) VS Deesbach und Zuflüsse:</t>
  </si>
  <si>
    <t>Gesamtsumme (netto) TS Schönbrunn:</t>
  </si>
  <si>
    <t>TS und Rohwasser</t>
  </si>
  <si>
    <t xml:space="preserve">Fahrtkosten und Probenahmekosten </t>
  </si>
  <si>
    <t>TS Sb Rohwasser</t>
  </si>
  <si>
    <t>4500302</t>
  </si>
  <si>
    <t>TS Sb ABL Grundablass</t>
  </si>
  <si>
    <t>4501404</t>
  </si>
  <si>
    <t>monatlich Januar, Februar</t>
  </si>
  <si>
    <t>TS Sb MP Turm</t>
  </si>
  <si>
    <t>4500201</t>
  </si>
  <si>
    <t>TS Sb ROH ET538</t>
  </si>
  <si>
    <t>4500702</t>
  </si>
  <si>
    <t>538 m NN</t>
  </si>
  <si>
    <t>TS Sb ROH ET533</t>
  </si>
  <si>
    <t>4500602</t>
  </si>
  <si>
    <t>533 m NN</t>
  </si>
  <si>
    <t>TS Sb ROH ET525</t>
  </si>
  <si>
    <t>4500502</t>
  </si>
  <si>
    <t>525 m NN</t>
  </si>
  <si>
    <t>TS Sb ROH ET511</t>
  </si>
  <si>
    <t>4500402</t>
  </si>
  <si>
    <t>511 m NN</t>
  </si>
  <si>
    <t>monatlich März -Dezember</t>
  </si>
  <si>
    <t>TS Sb WK Vorsperre</t>
  </si>
  <si>
    <t>4500801</t>
  </si>
  <si>
    <t>U201oMP</t>
  </si>
  <si>
    <t>TS Sb MP Turm 0-20m</t>
  </si>
  <si>
    <t>4502601</t>
  </si>
  <si>
    <t>U 207o</t>
  </si>
  <si>
    <t>TS Sb WK Turm13</t>
  </si>
  <si>
    <t>4500101</t>
  </si>
  <si>
    <t>Wegfall bei niedrigem Pegelstand</t>
  </si>
  <si>
    <t>14tägig Sept.-Nov.</t>
  </si>
  <si>
    <t>Fahrtkosten und Probenahmekosten</t>
  </si>
  <si>
    <t>TS Sb ZUL Seidelbach</t>
  </si>
  <si>
    <t>4501303</t>
  </si>
  <si>
    <t>TS Sb ZUL Tannenbach</t>
  </si>
  <si>
    <t>4501103</t>
  </si>
  <si>
    <t>TS Sb ZUL Schleuse</t>
  </si>
  <si>
    <t>4500903</t>
  </si>
  <si>
    <t>Gesamtsumme (netto) Talsperre Erletor:</t>
  </si>
  <si>
    <t>monatlich Mai bis Sept</t>
  </si>
  <si>
    <t>TS Et ABL GA</t>
  </si>
  <si>
    <t>Grundablass</t>
  </si>
  <si>
    <t>TS Et MP Mauer 0-Grund</t>
  </si>
  <si>
    <t>Zufluss</t>
  </si>
  <si>
    <t>TS Et ZUL Erle</t>
  </si>
  <si>
    <t xml:space="preserve">Zufluss </t>
  </si>
  <si>
    <t>Gesamtsumme (netto) TS Schönbrunn (ereignisabhängig):</t>
  </si>
  <si>
    <t>Eventualposition</t>
  </si>
  <si>
    <t>Mai bis              Oktober             monatlich</t>
  </si>
  <si>
    <t>alle 1/10 Jahres-MQ + monatlich</t>
  </si>
  <si>
    <t>Abläufe, weiter</t>
  </si>
  <si>
    <t>2.7 Vorsperre Deesbach (VS DB) und Talsperre Leibis/Lichte (TS L/L) - Trinkwassergewinnung</t>
  </si>
  <si>
    <t>2.8 (B) Talsperre Schönbrunn (TS Sb) - Messprogramm (ereignisabhängig)</t>
  </si>
  <si>
    <t>2.9 Talsperre Erletor (TS Et)</t>
  </si>
  <si>
    <t>2.10 Stützpunkt Dörtendorf - Abwasser, Direkteinleiter</t>
  </si>
  <si>
    <t>2.11 Trinkwasseraufbereitungsanlage Zeigerheim (TWA Z) - Messprogramm Routine</t>
  </si>
  <si>
    <t>2.12 Trinkwasseraufbereitungsanlage (TWA) Zeigerheim</t>
  </si>
  <si>
    <t>2.13 Wareneingangskontrolle</t>
  </si>
  <si>
    <t>Gesamtpreis Analytik</t>
  </si>
  <si>
    <t>Der geschätze Aufwand liegt bei 60 Laboranten-Stunden.</t>
  </si>
  <si>
    <t>Summe (netto) für 60 Stunden</t>
  </si>
  <si>
    <t>U207</t>
  </si>
  <si>
    <t>T134</t>
  </si>
  <si>
    <t>T 132</t>
  </si>
  <si>
    <t>120 6507</t>
  </si>
  <si>
    <t>Gruppe A</t>
  </si>
  <si>
    <t>Gruppe B</t>
  </si>
  <si>
    <t>Gruppe A kurz</t>
  </si>
  <si>
    <t>Chemie</t>
  </si>
  <si>
    <t>Gr. B
kurz</t>
  </si>
  <si>
    <t>PW Trünzig</t>
  </si>
  <si>
    <t>FWL 3 PW Trünzig</t>
  </si>
  <si>
    <t>alle 1/6 Jahres-MQ und monatlich</t>
  </si>
  <si>
    <t>T 493</t>
  </si>
  <si>
    <t>somatische Coliphagen</t>
  </si>
  <si>
    <t>U 217</t>
  </si>
  <si>
    <t>Nährstoffe</t>
  </si>
  <si>
    <t>U210</t>
  </si>
  <si>
    <t>14tägig</t>
  </si>
  <si>
    <t>monatlich alternierend zu U100</t>
  </si>
  <si>
    <t>T127 + T136</t>
  </si>
  <si>
    <t>T135 + T137</t>
  </si>
  <si>
    <t>ThürRohwEKVO
Standard</t>
  </si>
  <si>
    <t>U215</t>
  </si>
  <si>
    <t>ThürRohwEKVO
Spezifisch</t>
  </si>
  <si>
    <t>U216</t>
  </si>
  <si>
    <t>T493</t>
  </si>
  <si>
    <t>Januar + April</t>
  </si>
  <si>
    <t>HB Hoschkau</t>
  </si>
  <si>
    <t>FWL 5a HB Hoschkau</t>
  </si>
  <si>
    <t>1205407</t>
  </si>
  <si>
    <t>2.8 (A) Talsperre Schönbrunn (TS Sb) Messprogramm (zeitabhängig)</t>
  </si>
  <si>
    <t xml:space="preserve"> </t>
  </si>
  <si>
    <t>Gesamtkosten (netto) Beratung</t>
  </si>
  <si>
    <t>Beraterleistung (Stunden zirka):</t>
  </si>
  <si>
    <t>Polyaluminiumchlorid nach DIN EN 17034</t>
  </si>
  <si>
    <t>2.1 Beratung Trinkwasser - Trinkwasseraufbereitungsanlage (TWA) Zeigerheim sowie angeschlossene Netze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</si>
</sst>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4" formatCode="_-* #,##0.00\ &quot;€&quot;_-;\-* #,##0.00\ &quot;€&quot;_-;_-* &quot;-&quot;??\ &quot;€&quot;_-;_-@_-"/>
    <numFmt numFmtId="164" formatCode="_-* #,##0.00\ _D_M_-;\-* #,##0.00\ _D_M_-;_-* &quot;-&quot;??\ _D_M_-;_-@_-"/>
    <numFmt numFmtId="165" formatCode="#,##0.00\ _D_M"/>
    <numFmt numFmtId="166" formatCode="#,##0.00\ &quot;€&quot;"/>
    <numFmt numFmtId="167" formatCode="#,##0.00\ _€"/>
    <numFmt numFmtId="168" formatCode="#,##0.00\ [$€-1]"/>
    <numFmt numFmtId="169" formatCode="[$€]#,##0.00;[Red]\-[$€]#,##0.00"/>
    <numFmt numFmtId="170" formatCode="#,##0\ _€"/>
    <numFmt numFmtId="171" formatCode="&quot;DM&quot;#,##0.00;[Red]\-&quot;DM&quot;#,##0.00"/>
    <numFmt numFmtId="172" formatCode="_-* #,##0.00\ [$€-407]_-;\-* #,##0.00\ [$€-407]_-;_-* &quot;-&quot;??\ [$€-407]_-;_-@_-"/>
    <numFmt numFmtId="173" formatCode="#,##0.00\ &quot;€&quot;;[White]\ \ 0.00\ &quot;€&quot;;"/>
    <numFmt numFmtId="174" formatCode="#,##0.00\ &quot;€&quot;;[White]0.00\ &quot;€&quot;;"/>
    <numFmt numFmtId="175" formatCode="#,###.00\ &quot;€&quot;;[White]\ \ 0.00\ &quot;€&quot;;"/>
  </numFmts>
  <fonts count="40">
    <font>
      <sz val="10"/>
      <name val="MS Sans"/>
    </font>
    <font>
      <b/>
      <sz val="10"/>
      <name val="MS Sans"/>
    </font>
    <font>
      <sz val="10"/>
      <name val="MS Sans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MS Sans"/>
    </font>
    <font>
      <b/>
      <i/>
      <sz val="10"/>
      <name val="Arial"/>
      <family val="2"/>
    </font>
    <font>
      <u/>
      <sz val="10"/>
      <color indexed="12"/>
      <name val="MS Sans"/>
    </font>
    <font>
      <sz val="8"/>
      <name val="MS Sans"/>
    </font>
    <font>
      <sz val="8"/>
      <name val="Arial"/>
      <family val="2"/>
    </font>
    <font>
      <u/>
      <sz val="10"/>
      <name val="Arial"/>
      <family val="2"/>
    </font>
    <font>
      <sz val="10"/>
      <color indexed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u/>
      <sz val="10"/>
      <name val="Arial"/>
      <family val="2"/>
    </font>
    <font>
      <sz val="10"/>
      <color indexed="10"/>
      <name val="Arial"/>
      <family val="2"/>
    </font>
    <font>
      <b/>
      <sz val="36"/>
      <color indexed="10"/>
      <name val="Wingdings"/>
      <charset val="2"/>
    </font>
    <font>
      <sz val="36"/>
      <name val="MS Sans"/>
    </font>
    <font>
      <b/>
      <u/>
      <sz val="10"/>
      <name val="MS Sans"/>
    </font>
    <font>
      <sz val="10"/>
      <color indexed="9"/>
      <name val="Arial"/>
      <family val="2"/>
    </font>
    <font>
      <u/>
      <sz val="9"/>
      <name val="Arial"/>
      <family val="2"/>
    </font>
    <font>
      <b/>
      <sz val="9"/>
      <color indexed="10"/>
      <name val="Arial"/>
      <family val="2"/>
    </font>
    <font>
      <b/>
      <sz val="11"/>
      <name val="Arial"/>
      <family val="2"/>
    </font>
    <font>
      <b/>
      <sz val="11"/>
      <name val="MS Sans"/>
    </font>
    <font>
      <sz val="11"/>
      <name val="Arial"/>
      <family val="2"/>
    </font>
    <font>
      <sz val="11"/>
      <name val="MS Sans"/>
    </font>
    <font>
      <sz val="11"/>
      <name val="Calibri"/>
      <family val="2"/>
    </font>
    <font>
      <b/>
      <sz val="12"/>
      <name val="Arial"/>
      <family val="2"/>
    </font>
    <font>
      <b/>
      <sz val="11"/>
      <color indexed="10"/>
      <name val="Arial"/>
      <family val="2"/>
    </font>
    <font>
      <b/>
      <sz val="10"/>
      <color rgb="FFFF0000"/>
      <name val="Arial"/>
      <family val="2"/>
    </font>
    <font>
      <b/>
      <sz val="10"/>
      <color indexed="10"/>
      <name val="Arial"/>
      <family val="2"/>
    </font>
    <font>
      <b/>
      <sz val="8"/>
      <name val="Arial"/>
      <family val="2"/>
    </font>
    <font>
      <sz val="10"/>
      <color theme="1"/>
      <name val="Arial"/>
      <family val="2"/>
    </font>
    <font>
      <u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10"/>
      <color indexed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9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indexed="23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171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811">
    <xf numFmtId="0" fontId="0" fillId="0" borderId="0" xfId="0"/>
    <xf numFmtId="0" fontId="13" fillId="0" borderId="0" xfId="3" applyFont="1" applyFill="1" applyBorder="1" applyAlignment="1" applyProtection="1">
      <alignment horizontal="center"/>
    </xf>
    <xf numFmtId="0" fontId="13" fillId="0" borderId="2" xfId="3" applyFont="1" applyFill="1" applyBorder="1" applyAlignment="1" applyProtection="1">
      <alignment horizontal="center" vertical="center"/>
    </xf>
    <xf numFmtId="0" fontId="3" fillId="0" borderId="2" xfId="3" applyFont="1" applyFill="1" applyBorder="1" applyAlignment="1" applyProtection="1">
      <alignment horizontal="center" vertical="center" wrapText="1"/>
    </xf>
    <xf numFmtId="2" fontId="13" fillId="0" borderId="2" xfId="3" applyNumberFormat="1" applyFont="1" applyFill="1" applyBorder="1" applyAlignment="1" applyProtection="1">
      <alignment horizontal="center" vertical="center"/>
    </xf>
    <xf numFmtId="0" fontId="13" fillId="0" borderId="10" xfId="3" applyFont="1" applyFill="1" applyBorder="1" applyAlignment="1" applyProtection="1">
      <alignment horizontal="center" vertical="center"/>
    </xf>
    <xf numFmtId="0" fontId="3" fillId="0" borderId="2" xfId="3" applyFont="1" applyFill="1" applyBorder="1" applyAlignment="1" applyProtection="1">
      <alignment horizontal="center" vertical="center"/>
    </xf>
    <xf numFmtId="0" fontId="13" fillId="0" borderId="0" xfId="3" applyFont="1" applyFill="1" applyBorder="1" applyAlignment="1" applyProtection="1">
      <alignment horizontal="center" vertical="center"/>
    </xf>
    <xf numFmtId="0" fontId="12" fillId="0" borderId="2" xfId="3" applyFont="1" applyFill="1" applyBorder="1" applyAlignment="1" applyProtection="1">
      <alignment horizontal="center" vertical="center" wrapText="1"/>
    </xf>
    <xf numFmtId="0" fontId="13" fillId="0" borderId="8" xfId="3" applyFont="1" applyFill="1" applyBorder="1" applyAlignment="1" applyProtection="1">
      <alignment horizontal="center" vertical="center"/>
    </xf>
    <xf numFmtId="0" fontId="13" fillId="0" borderId="14" xfId="3" applyFont="1" applyFill="1" applyBorder="1" applyAlignment="1" applyProtection="1">
      <alignment horizontal="center" vertical="center"/>
    </xf>
    <xf numFmtId="0" fontId="13" fillId="0" borderId="8" xfId="3" applyFont="1" applyFill="1" applyBorder="1" applyAlignment="1" applyProtection="1">
      <alignment horizontal="left" vertical="center"/>
    </xf>
    <xf numFmtId="0" fontId="13" fillId="0" borderId="7" xfId="3" applyFont="1" applyFill="1" applyBorder="1" applyAlignment="1" applyProtection="1">
      <alignment horizontal="center" vertical="center"/>
    </xf>
    <xf numFmtId="0" fontId="13" fillId="0" borderId="0" xfId="3" applyFont="1" applyFill="1" applyAlignment="1" applyProtection="1">
      <alignment horizontal="center"/>
    </xf>
    <xf numFmtId="0" fontId="17" fillId="0" borderId="0" xfId="3" applyFont="1" applyFill="1" applyBorder="1" applyAlignment="1" applyProtection="1">
      <alignment horizontal="center"/>
    </xf>
    <xf numFmtId="0" fontId="21" fillId="0" borderId="0" xfId="3" applyFont="1" applyFill="1" applyBorder="1" applyAlignment="1" applyProtection="1">
      <alignment horizontal="center"/>
    </xf>
    <xf numFmtId="0" fontId="4" fillId="0" borderId="4" xfId="3" applyFont="1" applyFill="1" applyBorder="1" applyAlignment="1" applyProtection="1"/>
    <xf numFmtId="0" fontId="13" fillId="0" borderId="4" xfId="3" applyFont="1" applyFill="1" applyBorder="1" applyAlignment="1" applyProtection="1"/>
    <xf numFmtId="0" fontId="4" fillId="0" borderId="0" xfId="3" applyFont="1" applyFill="1" applyBorder="1" applyAlignment="1" applyProtection="1"/>
    <xf numFmtId="0" fontId="13" fillId="0" borderId="12" xfId="3" applyFont="1" applyFill="1" applyBorder="1" applyAlignment="1" applyProtection="1">
      <alignment horizontal="center" vertical="center"/>
    </xf>
    <xf numFmtId="0" fontId="3" fillId="0" borderId="46" xfId="3" applyFont="1" applyFill="1" applyBorder="1" applyAlignment="1" applyProtection="1">
      <alignment horizontal="center" vertical="center" wrapText="1"/>
    </xf>
    <xf numFmtId="0" fontId="3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center" vertical="center" wrapText="1"/>
    </xf>
    <xf numFmtId="0" fontId="17" fillId="0" borderId="1" xfId="3" applyFont="1" applyFill="1" applyBorder="1" applyAlignment="1" applyProtection="1">
      <alignment horizontal="center" vertical="center"/>
    </xf>
    <xf numFmtId="0" fontId="13" fillId="0" borderId="1" xfId="3" applyFont="1" applyFill="1" applyBorder="1" applyAlignment="1" applyProtection="1">
      <alignment horizontal="center" vertical="center"/>
    </xf>
    <xf numFmtId="0" fontId="13" fillId="0" borderId="0" xfId="3" applyFont="1" applyFill="1" applyAlignment="1" applyProtection="1">
      <alignment horizontal="center" vertical="center"/>
    </xf>
    <xf numFmtId="0" fontId="13" fillId="0" borderId="66" xfId="3" applyFont="1" applyFill="1" applyBorder="1" applyAlignment="1" applyProtection="1">
      <alignment horizontal="center" vertical="center"/>
    </xf>
    <xf numFmtId="0" fontId="13" fillId="0" borderId="33" xfId="3" applyFont="1" applyFill="1" applyBorder="1" applyAlignment="1" applyProtection="1">
      <alignment horizontal="center" vertical="center"/>
    </xf>
    <xf numFmtId="0" fontId="13" fillId="0" borderId="5" xfId="3" applyFont="1" applyFill="1" applyBorder="1" applyAlignment="1" applyProtection="1">
      <alignment horizontal="center" vertical="center"/>
    </xf>
    <xf numFmtId="0" fontId="13" fillId="0" borderId="39" xfId="3" applyFont="1" applyFill="1" applyBorder="1" applyAlignment="1" applyProtection="1">
      <alignment horizontal="center" vertical="center"/>
    </xf>
    <xf numFmtId="0" fontId="4" fillId="0" borderId="0" xfId="3" applyFont="1" applyFill="1" applyAlignment="1" applyProtection="1">
      <alignment vertical="center"/>
    </xf>
    <xf numFmtId="0" fontId="13" fillId="0" borderId="19" xfId="3" applyFont="1" applyFill="1" applyBorder="1" applyAlignment="1" applyProtection="1">
      <alignment horizontal="center" vertical="center"/>
    </xf>
    <xf numFmtId="0" fontId="13" fillId="0" borderId="23" xfId="3" applyFont="1" applyFill="1" applyBorder="1" applyAlignment="1" applyProtection="1">
      <alignment horizontal="center" vertical="center"/>
    </xf>
    <xf numFmtId="0" fontId="3" fillId="0" borderId="0" xfId="3" applyFont="1" applyFill="1" applyAlignment="1" applyProtection="1">
      <alignment vertical="center"/>
    </xf>
    <xf numFmtId="0" fontId="3" fillId="0" borderId="2" xfId="0" applyFont="1" applyBorder="1" applyProtection="1">
      <protection locked="0"/>
    </xf>
    <xf numFmtId="166" fontId="3" fillId="0" borderId="2" xfId="0" applyNumberFormat="1" applyFont="1" applyBorder="1" applyAlignment="1" applyProtection="1">
      <alignment horizontal="right" vertical="center"/>
      <protection locked="0"/>
    </xf>
    <xf numFmtId="175" fontId="4" fillId="0" borderId="59" xfId="1" applyNumberFormat="1" applyFont="1" applyFill="1" applyBorder="1" applyAlignment="1" applyProtection="1">
      <alignment vertical="center"/>
    </xf>
    <xf numFmtId="4" fontId="3" fillId="0" borderId="2" xfId="0" applyNumberFormat="1" applyFont="1" applyBorder="1" applyAlignment="1" applyProtection="1">
      <alignment horizontal="right" vertical="center" indent="1"/>
      <protection locked="0"/>
    </xf>
    <xf numFmtId="166" fontId="3" fillId="0" borderId="12" xfId="0" applyNumberFormat="1" applyFont="1" applyBorder="1" applyAlignment="1" applyProtection="1">
      <alignment horizontal="right" vertical="center"/>
      <protection locked="0"/>
    </xf>
    <xf numFmtId="166" fontId="3" fillId="0" borderId="5" xfId="0" applyNumberFormat="1" applyFont="1" applyBorder="1" applyAlignment="1" applyProtection="1">
      <alignment vertical="center"/>
      <protection locked="0"/>
    </xf>
    <xf numFmtId="166" fontId="3" fillId="0" borderId="39" xfId="0" applyNumberFormat="1" applyFont="1" applyBorder="1" applyAlignment="1" applyProtection="1">
      <alignment horizontal="right" vertical="center"/>
      <protection locked="0"/>
    </xf>
    <xf numFmtId="166" fontId="3" fillId="0" borderId="5" xfId="0" applyNumberFormat="1" applyFont="1" applyBorder="1" applyAlignment="1" applyProtection="1">
      <alignment horizontal="right" vertical="center"/>
      <protection locked="0"/>
    </xf>
    <xf numFmtId="166" fontId="3" fillId="0" borderId="2" xfId="5" applyNumberFormat="1" applyFont="1" applyBorder="1" applyAlignment="1" applyProtection="1">
      <alignment horizontal="right" vertical="center"/>
      <protection locked="0"/>
    </xf>
    <xf numFmtId="166" fontId="3" fillId="0" borderId="2" xfId="6" applyNumberFormat="1" applyFont="1" applyBorder="1" applyAlignment="1" applyProtection="1">
      <alignment horizontal="right" vertical="center"/>
      <protection locked="0"/>
    </xf>
    <xf numFmtId="166" fontId="3" fillId="0" borderId="10" xfId="5" applyNumberFormat="1" applyFont="1" applyBorder="1" applyAlignment="1" applyProtection="1">
      <alignment horizontal="right" vertical="center"/>
      <protection locked="0"/>
    </xf>
    <xf numFmtId="0" fontId="36" fillId="0" borderId="2" xfId="3" applyFont="1" applyFill="1" applyBorder="1" applyAlignment="1" applyProtection="1">
      <alignment horizontal="center" vertical="center"/>
    </xf>
    <xf numFmtId="0" fontId="36" fillId="0" borderId="7" xfId="3" applyFont="1" applyFill="1" applyBorder="1" applyAlignment="1" applyProtection="1">
      <alignment horizontal="center" vertical="center"/>
    </xf>
    <xf numFmtId="44" fontId="12" fillId="0" borderId="68" xfId="13" applyFont="1" applyFill="1" applyBorder="1" applyAlignment="1" applyProtection="1">
      <alignment horizontal="right" vertical="center"/>
      <protection locked="0"/>
    </xf>
    <xf numFmtId="166" fontId="3" fillId="0" borderId="67" xfId="0" applyNumberFormat="1" applyFont="1" applyBorder="1" applyAlignment="1" applyProtection="1">
      <alignment horizontal="right" vertical="center"/>
      <protection locked="0"/>
    </xf>
    <xf numFmtId="166" fontId="3" fillId="0" borderId="74" xfId="0" applyNumberFormat="1" applyFont="1" applyBorder="1" applyAlignment="1" applyProtection="1">
      <alignment horizontal="right" vertical="center"/>
      <protection locked="0"/>
    </xf>
    <xf numFmtId="166" fontId="3" fillId="0" borderId="74" xfId="0" applyNumberFormat="1" applyFont="1" applyBorder="1" applyAlignment="1" applyProtection="1">
      <alignment vertical="center"/>
      <protection locked="0"/>
    </xf>
    <xf numFmtId="0" fontId="13" fillId="0" borderId="24" xfId="3" applyFont="1" applyFill="1" applyBorder="1" applyAlignment="1" applyProtection="1">
      <alignment horizontal="center" vertical="center"/>
    </xf>
    <xf numFmtId="0" fontId="3" fillId="0" borderId="12" xfId="3" applyFont="1" applyFill="1" applyBorder="1" applyAlignment="1" applyProtection="1">
      <alignment vertical="center" wrapText="1"/>
    </xf>
    <xf numFmtId="0" fontId="13" fillId="0" borderId="75" xfId="3" applyFont="1" applyFill="1" applyBorder="1" applyAlignment="1" applyProtection="1">
      <alignment horizontal="center" vertical="center"/>
    </xf>
    <xf numFmtId="166" fontId="3" fillId="0" borderId="2" xfId="0" applyNumberFormat="1" applyFont="1" applyBorder="1" applyAlignment="1" applyProtection="1">
      <alignment horizontal="right" vertical="center" indent="1"/>
      <protection locked="0"/>
    </xf>
    <xf numFmtId="0" fontId="13" fillId="0" borderId="79" xfId="3" applyFont="1" applyFill="1" applyBorder="1" applyAlignment="1" applyProtection="1">
      <alignment horizontal="center" vertical="center"/>
    </xf>
    <xf numFmtId="166" fontId="3" fillId="0" borderId="39" xfId="0" applyNumberFormat="1" applyFont="1" applyBorder="1" applyAlignment="1" applyProtection="1">
      <alignment horizontal="center" vertical="center"/>
      <protection locked="0"/>
    </xf>
    <xf numFmtId="166" fontId="3" fillId="0" borderId="7" xfId="0" applyNumberFormat="1" applyFont="1" applyBorder="1" applyAlignment="1" applyProtection="1">
      <alignment horizontal="center" vertical="center"/>
      <protection locked="0"/>
    </xf>
    <xf numFmtId="166" fontId="3" fillId="0" borderId="48" xfId="0" applyNumberFormat="1" applyFont="1" applyBorder="1" applyAlignment="1" applyProtection="1">
      <alignment horizontal="center" vertical="center"/>
      <protection locked="0"/>
    </xf>
    <xf numFmtId="166" fontId="3" fillId="0" borderId="80" xfId="0" applyNumberFormat="1" applyFont="1" applyBorder="1" applyAlignment="1" applyProtection="1">
      <alignment horizontal="right" vertical="center"/>
      <protection locked="0"/>
    </xf>
    <xf numFmtId="0" fontId="13" fillId="0" borderId="80" xfId="3" applyFont="1" applyFill="1" applyBorder="1" applyAlignment="1" applyProtection="1">
      <alignment horizontal="center" vertical="center"/>
    </xf>
    <xf numFmtId="0" fontId="13" fillId="0" borderId="84" xfId="3" applyFont="1" applyFill="1" applyBorder="1" applyAlignment="1" applyProtection="1">
      <alignment horizontal="center" vertical="center"/>
    </xf>
    <xf numFmtId="166" fontId="4" fillId="0" borderId="43" xfId="0" applyNumberFormat="1" applyFont="1" applyBorder="1" applyAlignment="1" applyProtection="1">
      <alignment horizontal="right" vertical="center" indent="1"/>
      <protection locked="0"/>
    </xf>
    <xf numFmtId="166" fontId="4" fillId="0" borderId="86" xfId="0" applyNumberFormat="1" applyFont="1" applyBorder="1" applyAlignment="1" applyProtection="1">
      <alignment horizontal="right" vertical="center" indent="1"/>
      <protection locked="0"/>
    </xf>
    <xf numFmtId="0" fontId="17" fillId="0" borderId="0" xfId="3" applyFont="1" applyFill="1" applyBorder="1" applyAlignment="1" applyProtection="1">
      <alignment horizontal="center" vertical="center"/>
    </xf>
    <xf numFmtId="9" fontId="3" fillId="0" borderId="7" xfId="12" applyFont="1" applyFill="1" applyBorder="1" applyAlignment="1" applyProtection="1">
      <alignment horizontal="center" vertical="center"/>
      <protection locked="0"/>
    </xf>
    <xf numFmtId="9" fontId="3" fillId="0" borderId="10" xfId="12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right" vertical="center"/>
    </xf>
    <xf numFmtId="0" fontId="4" fillId="0" borderId="0" xfId="0" applyFont="1" applyAlignment="1" applyProtection="1">
      <alignment horizontal="right" vertical="center"/>
    </xf>
    <xf numFmtId="0" fontId="4" fillId="0" borderId="16" xfId="0" applyFont="1" applyBorder="1" applyAlignment="1" applyProtection="1">
      <alignment vertical="center"/>
    </xf>
    <xf numFmtId="0" fontId="4" fillId="0" borderId="1" xfId="0" applyFont="1" applyBorder="1" applyAlignment="1" applyProtection="1">
      <alignment vertical="center"/>
    </xf>
    <xf numFmtId="0" fontId="4" fillId="0" borderId="35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165" fontId="3" fillId="0" borderId="0" xfId="0" applyNumberFormat="1" applyFont="1" applyAlignment="1" applyProtection="1">
      <alignment vertical="center"/>
    </xf>
    <xf numFmtId="0" fontId="4" fillId="0" borderId="18" xfId="0" applyFont="1" applyBorder="1" applyAlignment="1" applyProtection="1">
      <alignment vertical="center"/>
    </xf>
    <xf numFmtId="0" fontId="4" fillId="0" borderId="19" xfId="0" applyFont="1" applyBorder="1" applyAlignment="1" applyProtection="1">
      <alignment vertical="center"/>
    </xf>
    <xf numFmtId="165" fontId="4" fillId="0" borderId="19" xfId="0" applyNumberFormat="1" applyFont="1" applyBorder="1" applyAlignment="1" applyProtection="1">
      <alignment vertical="center"/>
    </xf>
    <xf numFmtId="0" fontId="4" fillId="0" borderId="52" xfId="0" applyFont="1" applyBorder="1" applyAlignment="1" applyProtection="1">
      <alignment horizontal="center" vertical="center"/>
    </xf>
    <xf numFmtId="0" fontId="3" fillId="0" borderId="88" xfId="0" applyFont="1" applyBorder="1" applyAlignment="1" applyProtection="1">
      <alignment vertical="center"/>
    </xf>
    <xf numFmtId="0" fontId="4" fillId="0" borderId="87" xfId="0" applyFont="1" applyBorder="1" applyAlignment="1" applyProtection="1">
      <alignment vertical="center"/>
    </xf>
    <xf numFmtId="165" fontId="4" fillId="0" borderId="87" xfId="0" applyNumberFormat="1" applyFont="1" applyBorder="1" applyAlignment="1" applyProtection="1">
      <alignment vertical="center"/>
    </xf>
    <xf numFmtId="166" fontId="3" fillId="0" borderId="0" xfId="0" applyNumberFormat="1" applyFont="1" applyAlignment="1" applyProtection="1">
      <alignment vertical="center"/>
    </xf>
    <xf numFmtId="0" fontId="3" fillId="0" borderId="32" xfId="0" applyFont="1" applyBorder="1" applyAlignment="1" applyProtection="1">
      <alignment vertical="center"/>
    </xf>
    <xf numFmtId="0" fontId="4" fillId="0" borderId="33" xfId="0" applyFont="1" applyBorder="1" applyAlignment="1" applyProtection="1">
      <alignment vertical="center"/>
    </xf>
    <xf numFmtId="165" fontId="4" fillId="0" borderId="33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right" vertical="center" indent="1"/>
    </xf>
    <xf numFmtId="165" fontId="39" fillId="0" borderId="17" xfId="0" applyNumberFormat="1" applyFont="1" applyBorder="1" applyAlignment="1" applyProtection="1">
      <alignment vertical="center"/>
    </xf>
    <xf numFmtId="175" fontId="4" fillId="0" borderId="0" xfId="0" applyNumberFormat="1" applyFont="1" applyAlignment="1" applyProtection="1">
      <alignment horizontal="right" vertical="center" indent="1"/>
    </xf>
    <xf numFmtId="175" fontId="4" fillId="0" borderId="35" xfId="0" applyNumberFormat="1" applyFont="1" applyBorder="1" applyAlignment="1" applyProtection="1">
      <alignment horizontal="right" vertical="center" indent="1"/>
      <protection locked="0"/>
    </xf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165" fontId="4" fillId="0" borderId="0" xfId="0" applyNumberFormat="1" applyFont="1" applyProtection="1"/>
    <xf numFmtId="165" fontId="3" fillId="0" borderId="0" xfId="0" applyNumberFormat="1" applyFont="1" applyProtection="1"/>
    <xf numFmtId="167" fontId="4" fillId="0" borderId="0" xfId="0" applyNumberFormat="1" applyFont="1" applyProtection="1"/>
    <xf numFmtId="0" fontId="3" fillId="0" borderId="0" xfId="0" applyFont="1" applyProtection="1"/>
    <xf numFmtId="0" fontId="4" fillId="0" borderId="4" xfId="0" applyFont="1" applyBorder="1" applyAlignment="1" applyProtection="1">
      <alignment horizontal="center"/>
    </xf>
    <xf numFmtId="0" fontId="4" fillId="0" borderId="4" xfId="0" applyFont="1" applyBorder="1" applyProtection="1"/>
    <xf numFmtId="165" fontId="3" fillId="0" borderId="4" xfId="0" applyNumberFormat="1" applyFont="1" applyBorder="1" applyProtection="1"/>
    <xf numFmtId="165" fontId="4" fillId="0" borderId="4" xfId="0" applyNumberFormat="1" applyFont="1" applyBorder="1" applyProtection="1"/>
    <xf numFmtId="167" fontId="4" fillId="0" borderId="4" xfId="0" applyNumberFormat="1" applyFont="1" applyBorder="1" applyProtection="1"/>
    <xf numFmtId="0" fontId="3" fillId="0" borderId="4" xfId="0" applyFont="1" applyBorder="1" applyProtection="1"/>
    <xf numFmtId="0" fontId="13" fillId="0" borderId="7" xfId="0" applyFont="1" applyBorder="1" applyAlignment="1" applyProtection="1">
      <alignment horizontal="left" vertical="center"/>
    </xf>
    <xf numFmtId="0" fontId="13" fillId="0" borderId="7" xfId="0" applyFont="1" applyBorder="1" applyAlignment="1" applyProtection="1">
      <alignment horizontal="center" vertical="center"/>
    </xf>
    <xf numFmtId="49" fontId="13" fillId="0" borderId="7" xfId="6" applyNumberFormat="1" applyFont="1" applyBorder="1" applyAlignment="1" applyProtection="1">
      <alignment horizontal="center" vertical="center" wrapText="1"/>
    </xf>
    <xf numFmtId="0" fontId="13" fillId="0" borderId="7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/>
    </xf>
    <xf numFmtId="165" fontId="3" fillId="0" borderId="24" xfId="0" applyNumberFormat="1" applyFont="1" applyBorder="1" applyAlignment="1" applyProtection="1">
      <alignment horizontal="center" vertical="center"/>
    </xf>
    <xf numFmtId="165" fontId="3" fillId="0" borderId="42" xfId="0" applyNumberFormat="1" applyFont="1" applyBorder="1" applyAlignment="1" applyProtection="1">
      <alignment horizontal="center" vertical="center"/>
    </xf>
    <xf numFmtId="2" fontId="13" fillId="0" borderId="7" xfId="0" applyNumberFormat="1" applyFont="1" applyBorder="1" applyAlignment="1" applyProtection="1">
      <alignment horizontal="center" vertical="center"/>
    </xf>
    <xf numFmtId="0" fontId="0" fillId="0" borderId="10" xfId="0" applyBorder="1" applyAlignment="1" applyProtection="1">
      <alignment horizontal="left" vertical="center"/>
    </xf>
    <xf numFmtId="0" fontId="0" fillId="0" borderId="10" xfId="0" applyBorder="1" applyAlignment="1" applyProtection="1">
      <alignment horizontal="center" vertical="center"/>
    </xf>
    <xf numFmtId="0" fontId="13" fillId="0" borderId="10" xfId="0" applyFont="1" applyBorder="1" applyAlignment="1" applyProtection="1">
      <alignment horizontal="center" vertical="center"/>
    </xf>
    <xf numFmtId="165" fontId="13" fillId="0" borderId="10" xfId="0" applyNumberFormat="1" applyFont="1" applyBorder="1" applyAlignment="1" applyProtection="1">
      <alignment horizontal="center" vertical="center"/>
    </xf>
    <xf numFmtId="165" fontId="13" fillId="0" borderId="3" xfId="0" applyNumberFormat="1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165" fontId="3" fillId="0" borderId="8" xfId="0" applyNumberFormat="1" applyFont="1" applyBorder="1" applyAlignment="1" applyProtection="1">
      <alignment horizontal="center" vertical="center"/>
    </xf>
    <xf numFmtId="167" fontId="3" fillId="0" borderId="14" xfId="0" applyNumberFormat="1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/>
    </xf>
    <xf numFmtId="173" fontId="3" fillId="0" borderId="2" xfId="0" applyNumberFormat="1" applyFont="1" applyBorder="1" applyAlignment="1" applyProtection="1">
      <alignment horizontal="right" vertical="center"/>
    </xf>
    <xf numFmtId="2" fontId="5" fillId="0" borderId="2" xfId="0" applyNumberFormat="1" applyFont="1" applyBorder="1" applyAlignment="1" applyProtection="1">
      <alignment horizontal="center" vertical="center"/>
    </xf>
    <xf numFmtId="0" fontId="3" fillId="0" borderId="75" xfId="0" applyFont="1" applyBorder="1" applyAlignment="1" applyProtection="1">
      <alignment horizontal="left" vertical="center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75" xfId="0" applyFont="1" applyBorder="1" applyAlignment="1" applyProtection="1">
      <alignment horizontal="center" vertical="center"/>
    </xf>
    <xf numFmtId="2" fontId="5" fillId="0" borderId="75" xfId="0" applyNumberFormat="1" applyFont="1" applyBorder="1" applyAlignment="1" applyProtection="1">
      <alignment vertical="center"/>
    </xf>
    <xf numFmtId="0" fontId="3" fillId="0" borderId="8" xfId="0" applyFont="1" applyBorder="1" applyAlignment="1" applyProtection="1">
      <alignment horizontal="left" vertical="center"/>
    </xf>
    <xf numFmtId="166" fontId="3" fillId="0" borderId="0" xfId="0" applyNumberFormat="1" applyFont="1" applyProtection="1"/>
    <xf numFmtId="165" fontId="3" fillId="0" borderId="8" xfId="0" applyNumberFormat="1" applyFont="1" applyBorder="1" applyAlignment="1" applyProtection="1">
      <alignment horizontal="right" vertical="center"/>
    </xf>
    <xf numFmtId="0" fontId="3" fillId="0" borderId="26" xfId="0" applyFont="1" applyBorder="1" applyAlignment="1" applyProtection="1">
      <alignment horizontal="center" vertical="center"/>
    </xf>
    <xf numFmtId="165" fontId="3" fillId="0" borderId="11" xfId="0" applyNumberFormat="1" applyFont="1" applyBorder="1" applyAlignment="1" applyProtection="1">
      <alignment horizontal="right" vertical="center"/>
    </xf>
    <xf numFmtId="165" fontId="3" fillId="0" borderId="41" xfId="0" applyNumberFormat="1" applyFont="1" applyBorder="1" applyAlignment="1" applyProtection="1">
      <alignment horizontal="right" vertical="center"/>
    </xf>
    <xf numFmtId="0" fontId="4" fillId="0" borderId="41" xfId="0" applyFont="1" applyBorder="1" applyAlignment="1" applyProtection="1">
      <alignment horizontal="center" vertical="center"/>
    </xf>
    <xf numFmtId="165" fontId="13" fillId="0" borderId="10" xfId="0" applyNumberFormat="1" applyFont="1" applyBorder="1" applyAlignment="1" applyProtection="1">
      <alignment horizontal="right" vertical="center"/>
    </xf>
    <xf numFmtId="165" fontId="13" fillId="0" borderId="3" xfId="0" applyNumberFormat="1" applyFont="1" applyBorder="1" applyAlignment="1" applyProtection="1">
      <alignment horizontal="right" vertical="center"/>
    </xf>
    <xf numFmtId="2" fontId="13" fillId="0" borderId="3" xfId="0" applyNumberFormat="1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vertical="center"/>
    </xf>
    <xf numFmtId="0" fontId="3" fillId="0" borderId="2" xfId="0" applyFont="1" applyBorder="1" applyAlignment="1" applyProtection="1">
      <alignment horizontal="center" vertical="center" wrapText="1"/>
    </xf>
    <xf numFmtId="166" fontId="3" fillId="0" borderId="8" xfId="0" applyNumberFormat="1" applyFont="1" applyBorder="1" applyAlignment="1" applyProtection="1">
      <alignment horizontal="right" vertical="center"/>
    </xf>
    <xf numFmtId="0" fontId="3" fillId="0" borderId="7" xfId="0" applyFont="1" applyBorder="1" applyAlignment="1" applyProtection="1">
      <alignment horizontal="left" vertical="center"/>
    </xf>
    <xf numFmtId="0" fontId="3" fillId="0" borderId="79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left" vertical="center"/>
    </xf>
    <xf numFmtId="0" fontId="3" fillId="0" borderId="14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center"/>
    </xf>
    <xf numFmtId="165" fontId="3" fillId="0" borderId="0" xfId="0" applyNumberFormat="1" applyFont="1" applyAlignment="1" applyProtection="1">
      <alignment horizontal="right"/>
    </xf>
    <xf numFmtId="0" fontId="4" fillId="0" borderId="16" xfId="0" applyFont="1" applyBorder="1" applyProtection="1"/>
    <xf numFmtId="0" fontId="3" fillId="0" borderId="1" xfId="0" applyFont="1" applyBorder="1" applyAlignment="1" applyProtection="1">
      <alignment horizontal="center"/>
    </xf>
    <xf numFmtId="0" fontId="4" fillId="0" borderId="1" xfId="0" applyFont="1" applyBorder="1" applyProtection="1"/>
    <xf numFmtId="0" fontId="4" fillId="0" borderId="1" xfId="0" applyFont="1" applyBorder="1" applyAlignment="1" applyProtection="1">
      <alignment horizontal="center"/>
    </xf>
    <xf numFmtId="165" fontId="4" fillId="0" borderId="17" xfId="0" applyNumberFormat="1" applyFont="1" applyBorder="1" applyProtection="1"/>
    <xf numFmtId="165" fontId="4" fillId="0" borderId="16" xfId="0" applyNumberFormat="1" applyFont="1" applyBorder="1" applyAlignment="1" applyProtection="1">
      <alignment horizontal="right"/>
    </xf>
    <xf numFmtId="173" fontId="4" fillId="0" borderId="17" xfId="0" applyNumberFormat="1" applyFont="1" applyBorder="1" applyAlignment="1" applyProtection="1">
      <alignment horizontal="right" vertical="center"/>
    </xf>
    <xf numFmtId="166" fontId="3" fillId="0" borderId="0" xfId="0" applyNumberFormat="1" applyFont="1" applyAlignment="1" applyProtection="1">
      <alignment horizontal="right"/>
    </xf>
    <xf numFmtId="165" fontId="13" fillId="0" borderId="25" xfId="0" applyNumberFormat="1" applyFont="1" applyBorder="1" applyAlignment="1" applyProtection="1">
      <alignment horizontal="center" vertical="center"/>
    </xf>
    <xf numFmtId="0" fontId="4" fillId="0" borderId="25" xfId="0" applyFont="1" applyBorder="1" applyProtection="1"/>
    <xf numFmtId="0" fontId="3" fillId="0" borderId="4" xfId="0" applyFont="1" applyBorder="1" applyAlignment="1" applyProtection="1">
      <alignment horizontal="center"/>
    </xf>
    <xf numFmtId="0" fontId="3" fillId="0" borderId="4" xfId="0" applyFont="1" applyBorder="1" applyAlignment="1" applyProtection="1">
      <alignment horizontal="left"/>
    </xf>
    <xf numFmtId="2" fontId="3" fillId="0" borderId="3" xfId="0" applyNumberFormat="1" applyFont="1" applyBorder="1" applyProtection="1"/>
    <xf numFmtId="175" fontId="3" fillId="0" borderId="2" xfId="0" applyNumberFormat="1" applyFont="1" applyBorder="1" applyAlignment="1" applyProtection="1">
      <alignment horizontal="right" vertical="center"/>
    </xf>
    <xf numFmtId="0" fontId="5" fillId="0" borderId="7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horizontal="center"/>
    </xf>
    <xf numFmtId="0" fontId="0" fillId="0" borderId="26" xfId="0" applyBorder="1" applyAlignment="1" applyProtection="1">
      <alignment horizontal="center" vertical="center"/>
    </xf>
    <xf numFmtId="0" fontId="3" fillId="0" borderId="12" xfId="0" applyFont="1" applyBorder="1" applyAlignment="1" applyProtection="1">
      <alignment vertical="center"/>
    </xf>
    <xf numFmtId="0" fontId="0" fillId="0" borderId="8" xfId="0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3" fillId="0" borderId="14" xfId="0" applyFont="1" applyBorder="1" applyAlignment="1" applyProtection="1">
      <alignment vertical="center"/>
    </xf>
    <xf numFmtId="0" fontId="5" fillId="0" borderId="10" xfId="0" applyFont="1" applyBorder="1" applyAlignment="1" applyProtection="1">
      <alignment horizontal="center" vertical="center"/>
    </xf>
    <xf numFmtId="2" fontId="3" fillId="0" borderId="0" xfId="0" applyNumberFormat="1" applyFont="1" applyProtection="1"/>
    <xf numFmtId="0" fontId="4" fillId="0" borderId="17" xfId="0" applyFont="1" applyBorder="1" applyAlignment="1" applyProtection="1">
      <alignment horizontal="center" vertical="center"/>
    </xf>
    <xf numFmtId="165" fontId="4" fillId="0" borderId="16" xfId="0" applyNumberFormat="1" applyFont="1" applyBorder="1" applyAlignment="1" applyProtection="1">
      <alignment vertical="center"/>
    </xf>
    <xf numFmtId="175" fontId="4" fillId="0" borderId="17" xfId="0" applyNumberFormat="1" applyFont="1" applyBorder="1" applyAlignment="1" applyProtection="1">
      <alignment horizontal="right" vertical="center"/>
    </xf>
    <xf numFmtId="44" fontId="3" fillId="0" borderId="0" xfId="0" applyNumberFormat="1" applyFont="1" applyAlignment="1" applyProtection="1">
      <alignment vertical="center"/>
    </xf>
    <xf numFmtId="0" fontId="3" fillId="0" borderId="9" xfId="0" applyFont="1" applyBorder="1" applyAlignment="1" applyProtection="1">
      <alignment horizontal="center" vertical="center"/>
    </xf>
    <xf numFmtId="0" fontId="5" fillId="0" borderId="7" xfId="0" applyFont="1" applyBorder="1" applyProtection="1"/>
    <xf numFmtId="0" fontId="13" fillId="0" borderId="4" xfId="0" applyFont="1" applyBorder="1" applyAlignment="1" applyProtection="1">
      <alignment horizontal="center" vertical="center"/>
    </xf>
    <xf numFmtId="2" fontId="13" fillId="0" borderId="4" xfId="0" applyNumberFormat="1" applyFont="1" applyBorder="1" applyAlignment="1" applyProtection="1">
      <alignment horizontal="center" vertical="center"/>
    </xf>
    <xf numFmtId="0" fontId="5" fillId="0" borderId="26" xfId="0" applyFont="1" applyBorder="1" applyProtection="1"/>
    <xf numFmtId="0" fontId="4" fillId="0" borderId="12" xfId="0" applyFont="1" applyBorder="1" applyProtection="1"/>
    <xf numFmtId="0" fontId="3" fillId="0" borderId="8" xfId="0" applyFont="1" applyBorder="1" applyAlignment="1" applyProtection="1">
      <alignment horizontal="center"/>
    </xf>
    <xf numFmtId="0" fontId="3" fillId="0" borderId="8" xfId="0" applyFont="1" applyBorder="1" applyProtection="1"/>
    <xf numFmtId="0" fontId="13" fillId="0" borderId="8" xfId="0" applyFont="1" applyBorder="1" applyProtection="1"/>
    <xf numFmtId="165" fontId="3" fillId="0" borderId="8" xfId="0" applyNumberFormat="1" applyFont="1" applyBorder="1" applyProtection="1"/>
    <xf numFmtId="2" fontId="3" fillId="0" borderId="8" xfId="0" applyNumberFormat="1" applyFont="1" applyBorder="1" applyProtection="1"/>
    <xf numFmtId="175" fontId="3" fillId="0" borderId="2" xfId="0" applyNumberFormat="1" applyFont="1" applyBorder="1" applyAlignment="1" applyProtection="1">
      <alignment vertical="center"/>
    </xf>
    <xf numFmtId="0" fontId="3" fillId="0" borderId="7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vertical="center"/>
    </xf>
    <xf numFmtId="0" fontId="0" fillId="0" borderId="10" xfId="0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vertical="center"/>
    </xf>
    <xf numFmtId="0" fontId="18" fillId="0" borderId="2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18" fillId="0" borderId="0" xfId="0" applyFont="1" applyAlignment="1" applyProtection="1">
      <alignment horizontal="right" vertical="center"/>
    </xf>
    <xf numFmtId="0" fontId="13" fillId="0" borderId="1" xfId="0" applyFont="1" applyBorder="1" applyAlignment="1" applyProtection="1">
      <alignment vertical="center"/>
    </xf>
    <xf numFmtId="175" fontId="4" fillId="0" borderId="17" xfId="0" applyNumberFormat="1" applyFont="1" applyBorder="1" applyAlignment="1" applyProtection="1">
      <alignment vertical="center"/>
    </xf>
    <xf numFmtId="2" fontId="3" fillId="0" borderId="0" xfId="0" applyNumberFormat="1" applyFont="1" applyAlignment="1" applyProtection="1">
      <alignment vertical="center"/>
    </xf>
    <xf numFmtId="0" fontId="4" fillId="0" borderId="2" xfId="0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3" fillId="0" borderId="2" xfId="0" applyFont="1" applyBorder="1" applyAlignment="1" applyProtection="1">
      <alignment vertical="center" wrapText="1"/>
    </xf>
    <xf numFmtId="0" fontId="3" fillId="0" borderId="0" xfId="0" applyFont="1" applyAlignment="1" applyProtection="1">
      <alignment horizontal="left" vertical="center"/>
    </xf>
    <xf numFmtId="0" fontId="3" fillId="0" borderId="38" xfId="0" applyFont="1" applyBorder="1" applyAlignment="1" applyProtection="1">
      <alignment vertical="center"/>
    </xf>
    <xf numFmtId="0" fontId="3" fillId="0" borderId="39" xfId="0" applyFont="1" applyBorder="1" applyAlignment="1" applyProtection="1">
      <alignment vertical="center"/>
    </xf>
    <xf numFmtId="0" fontId="3" fillId="0" borderId="66" xfId="0" applyFont="1" applyBorder="1" applyAlignment="1" applyProtection="1">
      <alignment horizontal="center" vertical="center"/>
    </xf>
    <xf numFmtId="0" fontId="3" fillId="0" borderId="61" xfId="0" applyFont="1" applyBorder="1" applyAlignment="1" applyProtection="1">
      <alignment horizontal="center" vertical="center"/>
    </xf>
    <xf numFmtId="0" fontId="3" fillId="0" borderId="76" xfId="0" applyFont="1" applyBorder="1" applyAlignment="1" applyProtection="1">
      <alignment horizontal="center" vertical="center"/>
    </xf>
    <xf numFmtId="0" fontId="3" fillId="0" borderId="77" xfId="0" applyFont="1" applyBorder="1" applyAlignment="1" applyProtection="1">
      <alignment horizontal="center" vertical="center"/>
    </xf>
    <xf numFmtId="0" fontId="3" fillId="0" borderId="44" xfId="0" applyFont="1" applyBorder="1" applyAlignment="1" applyProtection="1">
      <alignment horizontal="center" vertical="center"/>
    </xf>
    <xf numFmtId="0" fontId="3" fillId="0" borderId="30" xfId="0" applyFont="1" applyBorder="1" applyAlignment="1" applyProtection="1">
      <alignment horizontal="center" vertical="center"/>
    </xf>
    <xf numFmtId="0" fontId="12" fillId="0" borderId="12" xfId="6" applyFont="1" applyBorder="1" applyAlignment="1" applyProtection="1">
      <alignment horizontal="center" vertical="center" wrapText="1"/>
    </xf>
    <xf numFmtId="0" fontId="12" fillId="0" borderId="14" xfId="6" applyFont="1" applyBorder="1" applyAlignment="1" applyProtection="1">
      <alignment horizontal="center" vertical="center" wrapText="1"/>
    </xf>
    <xf numFmtId="0" fontId="3" fillId="0" borderId="12" xfId="6" applyFont="1" applyBorder="1" applyAlignment="1" applyProtection="1">
      <alignment horizontal="center" vertical="center" wrapText="1"/>
    </xf>
    <xf numFmtId="0" fontId="5" fillId="0" borderId="63" xfId="0" applyFont="1" applyBorder="1" applyAlignment="1" applyProtection="1">
      <alignment horizontal="center" vertical="center" textRotation="90"/>
    </xf>
    <xf numFmtId="0" fontId="24" fillId="0" borderId="68" xfId="0" applyFont="1" applyBorder="1" applyAlignment="1" applyProtection="1">
      <alignment horizontal="center" vertical="center" wrapText="1"/>
    </xf>
    <xf numFmtId="0" fontId="3" fillId="0" borderId="45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13" xfId="6" applyFont="1" applyBorder="1" applyAlignment="1" applyProtection="1">
      <alignment horizontal="center" vertical="center" wrapText="1"/>
    </xf>
    <xf numFmtId="0" fontId="3" fillId="0" borderId="43" xfId="0" applyFont="1" applyBorder="1" applyAlignment="1" applyProtection="1">
      <alignment horizontal="left" vertical="center"/>
    </xf>
    <xf numFmtId="0" fontId="3" fillId="0" borderId="0" xfId="6" applyFont="1" applyAlignment="1" applyProtection="1">
      <alignment horizontal="center" vertical="center"/>
    </xf>
    <xf numFmtId="49" fontId="3" fillId="0" borderId="0" xfId="6" applyNumberFormat="1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 wrapText="1"/>
    </xf>
    <xf numFmtId="0" fontId="3" fillId="0" borderId="0" xfId="6" applyFont="1" applyAlignment="1" applyProtection="1">
      <alignment horizontal="center" vertical="center" wrapText="1"/>
    </xf>
    <xf numFmtId="0" fontId="3" fillId="0" borderId="47" xfId="0" applyFont="1" applyBorder="1" applyAlignment="1" applyProtection="1">
      <alignment vertical="center"/>
    </xf>
    <xf numFmtId="0" fontId="3" fillId="0" borderId="48" xfId="0" applyFont="1" applyBorder="1" applyAlignment="1" applyProtection="1">
      <alignment vertical="center"/>
    </xf>
    <xf numFmtId="49" fontId="3" fillId="0" borderId="48" xfId="0" applyNumberFormat="1" applyFont="1" applyBorder="1" applyAlignment="1" applyProtection="1">
      <alignment horizontal="center" vertical="center"/>
    </xf>
    <xf numFmtId="170" fontId="3" fillId="0" borderId="36" xfId="0" applyNumberFormat="1" applyFont="1" applyBorder="1" applyAlignment="1" applyProtection="1">
      <alignment horizontal="center" vertical="center"/>
    </xf>
    <xf numFmtId="0" fontId="3" fillId="0" borderId="48" xfId="0" applyFont="1" applyBorder="1" applyAlignment="1" applyProtection="1">
      <alignment horizontal="center" vertical="center"/>
    </xf>
    <xf numFmtId="0" fontId="3" fillId="0" borderId="49" xfId="0" applyFont="1" applyBorder="1" applyAlignment="1" applyProtection="1">
      <alignment horizontal="center" vertical="center"/>
    </xf>
    <xf numFmtId="0" fontId="12" fillId="0" borderId="35" xfId="0" applyFont="1" applyBorder="1" applyAlignment="1" applyProtection="1">
      <alignment horizontal="center" vertical="center" textRotation="90"/>
    </xf>
    <xf numFmtId="0" fontId="3" fillId="0" borderId="30" xfId="0" applyFont="1" applyBorder="1" applyAlignment="1" applyProtection="1">
      <alignment vertical="center"/>
    </xf>
    <xf numFmtId="1" fontId="3" fillId="0" borderId="0" xfId="0" applyNumberFormat="1" applyFont="1" applyProtection="1"/>
    <xf numFmtId="0" fontId="3" fillId="0" borderId="50" xfId="0" applyFont="1" applyBorder="1" applyAlignment="1" applyProtection="1">
      <alignment vertical="center"/>
    </xf>
    <xf numFmtId="170" fontId="3" fillId="0" borderId="48" xfId="0" applyNumberFormat="1" applyFont="1" applyBorder="1" applyAlignment="1" applyProtection="1">
      <alignment horizontal="center" vertical="center"/>
    </xf>
    <xf numFmtId="0" fontId="3" fillId="0" borderId="51" xfId="0" applyFont="1" applyBorder="1" applyAlignment="1" applyProtection="1">
      <alignment horizontal="center" vertical="center"/>
    </xf>
    <xf numFmtId="0" fontId="3" fillId="0" borderId="36" xfId="0" applyFont="1" applyBorder="1" applyAlignment="1" applyProtection="1">
      <alignment horizontal="center" vertical="center"/>
    </xf>
    <xf numFmtId="0" fontId="3" fillId="0" borderId="67" xfId="0" applyFont="1" applyBorder="1" applyAlignment="1" applyProtection="1">
      <alignment horizontal="center" vertical="center"/>
    </xf>
    <xf numFmtId="0" fontId="12" fillId="0" borderId="52" xfId="0" applyFont="1" applyBorder="1" applyAlignment="1" applyProtection="1">
      <alignment horizontal="center" vertical="center" textRotation="90"/>
    </xf>
    <xf numFmtId="0" fontId="3" fillId="0" borderId="31" xfId="0" applyFont="1" applyBorder="1" applyAlignment="1" applyProtection="1">
      <alignment vertical="center"/>
    </xf>
    <xf numFmtId="1" fontId="3" fillId="0" borderId="10" xfId="0" applyNumberFormat="1" applyFont="1" applyBorder="1" applyAlignment="1" applyProtection="1">
      <alignment horizontal="center" vertical="center"/>
    </xf>
    <xf numFmtId="170" fontId="3" fillId="0" borderId="39" xfId="0" applyNumberFormat="1" applyFont="1" applyBorder="1" applyAlignment="1" applyProtection="1">
      <alignment horizontal="center" vertical="center"/>
    </xf>
    <xf numFmtId="0" fontId="3" fillId="0" borderId="39" xfId="0" applyFont="1" applyBorder="1" applyAlignment="1" applyProtection="1">
      <alignment horizontal="center" vertical="center"/>
    </xf>
    <xf numFmtId="0" fontId="3" fillId="0" borderId="66" xfId="0" applyFont="1" applyBorder="1" applyAlignment="1" applyProtection="1">
      <alignment horizontal="center" vertical="center"/>
    </xf>
    <xf numFmtId="0" fontId="12" fillId="0" borderId="44" xfId="0" applyFont="1" applyBorder="1" applyAlignment="1" applyProtection="1">
      <alignment horizontal="center" vertical="center" textRotation="90"/>
    </xf>
    <xf numFmtId="0" fontId="3" fillId="0" borderId="6" xfId="0" applyFont="1" applyBorder="1" applyAlignment="1" applyProtection="1">
      <alignment vertical="center"/>
    </xf>
    <xf numFmtId="0" fontId="3" fillId="0" borderId="12" xfId="0" applyFont="1" applyBorder="1" applyAlignment="1" applyProtection="1">
      <alignment horizontal="center" vertical="center"/>
    </xf>
    <xf numFmtId="0" fontId="3" fillId="0" borderId="53" xfId="0" applyFont="1" applyBorder="1" applyAlignment="1" applyProtection="1">
      <alignment vertical="center"/>
    </xf>
    <xf numFmtId="1" fontId="3" fillId="0" borderId="7" xfId="0" applyNumberFormat="1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/>
    </xf>
    <xf numFmtId="0" fontId="12" fillId="0" borderId="69" xfId="0" applyFont="1" applyBorder="1" applyAlignment="1" applyProtection="1">
      <alignment horizontal="center" vertical="center" textRotation="90"/>
    </xf>
    <xf numFmtId="1" fontId="3" fillId="0" borderId="39" xfId="0" applyNumberFormat="1" applyFont="1" applyBorder="1" applyAlignment="1" applyProtection="1">
      <alignment horizontal="center" vertical="center"/>
    </xf>
    <xf numFmtId="0" fontId="12" fillId="0" borderId="52" xfId="0" applyFont="1" applyBorder="1" applyAlignment="1" applyProtection="1">
      <alignment horizontal="center" vertical="center" textRotation="90"/>
    </xf>
    <xf numFmtId="0" fontId="11" fillId="0" borderId="63" xfId="0" applyFont="1" applyBorder="1" applyAlignment="1" applyProtection="1">
      <alignment horizontal="center" vertical="center"/>
    </xf>
    <xf numFmtId="1" fontId="3" fillId="0" borderId="2" xfId="0" applyNumberFormat="1" applyFont="1" applyBorder="1" applyAlignment="1" applyProtection="1">
      <alignment horizontal="center" vertical="center"/>
    </xf>
    <xf numFmtId="0" fontId="3" fillId="0" borderId="2" xfId="0" applyFont="1" applyBorder="1" applyProtection="1"/>
    <xf numFmtId="170" fontId="3" fillId="0" borderId="7" xfId="0" applyNumberFormat="1" applyFont="1" applyBorder="1" applyAlignment="1" applyProtection="1">
      <alignment horizontal="center" vertical="center"/>
    </xf>
    <xf numFmtId="0" fontId="11" fillId="0" borderId="43" xfId="0" applyFont="1" applyBorder="1" applyAlignment="1" applyProtection="1">
      <alignment horizontal="center" vertical="center"/>
    </xf>
    <xf numFmtId="49" fontId="3" fillId="0" borderId="39" xfId="0" applyNumberFormat="1" applyFont="1" applyBorder="1" applyAlignment="1" applyProtection="1">
      <alignment horizontal="center" vertical="center"/>
    </xf>
    <xf numFmtId="0" fontId="5" fillId="0" borderId="52" xfId="0" applyFont="1" applyBorder="1" applyAlignment="1" applyProtection="1">
      <alignment horizontal="center" vertical="center" textRotation="90"/>
    </xf>
    <xf numFmtId="0" fontId="5" fillId="0" borderId="63" xfId="0" applyFont="1" applyBorder="1" applyAlignment="1" applyProtection="1">
      <alignment horizontal="center" vertical="center" textRotation="90"/>
    </xf>
    <xf numFmtId="49" fontId="3" fillId="0" borderId="7" xfId="0" applyNumberFormat="1" applyFont="1" applyBorder="1" applyAlignment="1" applyProtection="1">
      <alignment horizontal="center" vertical="center"/>
    </xf>
    <xf numFmtId="0" fontId="5" fillId="0" borderId="43" xfId="0" applyFont="1" applyBorder="1" applyAlignment="1" applyProtection="1">
      <alignment horizontal="center" vertical="center" textRotation="90"/>
    </xf>
    <xf numFmtId="3" fontId="3" fillId="0" borderId="36" xfId="0" applyNumberFormat="1" applyFont="1" applyBorder="1" applyAlignment="1" applyProtection="1">
      <alignment vertical="center"/>
    </xf>
    <xf numFmtId="49" fontId="3" fillId="0" borderId="36" xfId="0" applyNumberFormat="1" applyFont="1" applyBorder="1" applyAlignment="1" applyProtection="1">
      <alignment horizontal="center" vertical="center"/>
    </xf>
    <xf numFmtId="0" fontId="5" fillId="0" borderId="52" xfId="0" applyFont="1" applyBorder="1" applyAlignment="1" applyProtection="1">
      <alignment horizontal="center" vertical="center" textRotation="90"/>
    </xf>
    <xf numFmtId="0" fontId="32" fillId="0" borderId="0" xfId="0" applyFont="1" applyAlignment="1" applyProtection="1">
      <alignment vertical="center"/>
    </xf>
    <xf numFmtId="3" fontId="3" fillId="0" borderId="1" xfId="0" applyNumberFormat="1" applyFont="1" applyBorder="1" applyAlignment="1" applyProtection="1">
      <alignment vertical="center"/>
    </xf>
    <xf numFmtId="0" fontId="5" fillId="0" borderId="1" xfId="0" applyFont="1" applyBorder="1" applyAlignment="1" applyProtection="1">
      <alignment horizontal="left" vertical="center" textRotation="90"/>
    </xf>
    <xf numFmtId="0" fontId="3" fillId="0" borderId="17" xfId="0" applyFont="1" applyBorder="1" applyAlignment="1" applyProtection="1">
      <alignment horizontal="center" vertical="center"/>
    </xf>
    <xf numFmtId="0" fontId="3" fillId="0" borderId="61" xfId="0" applyFont="1" applyBorder="1" applyAlignment="1" applyProtection="1">
      <alignment vertical="center"/>
    </xf>
    <xf numFmtId="1" fontId="3" fillId="0" borderId="40" xfId="0" applyNumberFormat="1" applyFont="1" applyBorder="1" applyAlignment="1" applyProtection="1">
      <alignment horizontal="center" vertical="center"/>
    </xf>
    <xf numFmtId="0" fontId="3" fillId="0" borderId="23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4" fillId="0" borderId="48" xfId="0" applyFont="1" applyBorder="1" applyAlignment="1" applyProtection="1">
      <alignment vertical="center"/>
    </xf>
    <xf numFmtId="166" fontId="3" fillId="0" borderId="0" xfId="0" applyNumberFormat="1" applyFont="1" applyAlignment="1" applyProtection="1">
      <alignment horizontal="left" vertical="center"/>
    </xf>
    <xf numFmtId="0" fontId="32" fillId="2" borderId="0" xfId="0" applyFont="1" applyFill="1" applyAlignment="1" applyProtection="1">
      <alignment vertical="center"/>
    </xf>
    <xf numFmtId="172" fontId="32" fillId="2" borderId="0" xfId="0" applyNumberFormat="1" applyFont="1" applyFill="1" applyAlignment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 wrapText="1"/>
    </xf>
    <xf numFmtId="0" fontId="4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81" xfId="0" applyFont="1" applyBorder="1" applyAlignment="1" applyProtection="1">
      <alignment horizontal="center" vertical="center" wrapText="1"/>
    </xf>
    <xf numFmtId="0" fontId="3" fillId="0" borderId="80" xfId="6" applyFont="1" applyBorder="1" applyAlignment="1" applyProtection="1">
      <alignment horizontal="center" vertical="center"/>
    </xf>
    <xf numFmtId="49" fontId="3" fillId="0" borderId="80" xfId="6" applyNumberFormat="1" applyFont="1" applyBorder="1" applyAlignment="1" applyProtection="1">
      <alignment horizontal="center" vertical="center" wrapText="1"/>
    </xf>
    <xf numFmtId="0" fontId="3" fillId="0" borderId="80" xfId="0" applyFont="1" applyBorder="1" applyAlignment="1" applyProtection="1">
      <alignment horizontal="center" vertical="center"/>
    </xf>
    <xf numFmtId="0" fontId="12" fillId="0" borderId="87" xfId="6" applyFont="1" applyBorder="1" applyAlignment="1" applyProtection="1">
      <alignment horizontal="center" vertical="center" wrapText="1"/>
    </xf>
    <xf numFmtId="0" fontId="3" fillId="0" borderId="80" xfId="3" applyFont="1" applyFill="1" applyBorder="1" applyAlignment="1" applyProtection="1">
      <alignment horizontal="center" vertical="center" wrapText="1"/>
    </xf>
    <xf numFmtId="0" fontId="3" fillId="0" borderId="83" xfId="0" applyFont="1" applyBorder="1" applyAlignment="1" applyProtection="1">
      <alignment vertical="center"/>
    </xf>
    <xf numFmtId="0" fontId="3" fillId="0" borderId="84" xfId="6" applyFont="1" applyBorder="1" applyAlignment="1" applyProtection="1">
      <alignment horizontal="center" vertical="center"/>
    </xf>
    <xf numFmtId="49" fontId="3" fillId="0" borderId="84" xfId="6" applyNumberFormat="1" applyFont="1" applyBorder="1" applyAlignment="1" applyProtection="1">
      <alignment horizontal="center" vertical="center"/>
    </xf>
    <xf numFmtId="0" fontId="3" fillId="0" borderId="84" xfId="0" applyFont="1" applyBorder="1" applyAlignment="1" applyProtection="1">
      <alignment horizontal="center" vertical="center" wrapText="1"/>
    </xf>
    <xf numFmtId="0" fontId="3" fillId="0" borderId="84" xfId="6" applyFont="1" applyBorder="1" applyAlignment="1" applyProtection="1">
      <alignment horizontal="center" vertical="center" wrapText="1"/>
    </xf>
    <xf numFmtId="0" fontId="3" fillId="0" borderId="84" xfId="3" applyFont="1" applyFill="1" applyBorder="1" applyAlignment="1" applyProtection="1">
      <alignment horizontal="center" vertical="center" wrapText="1"/>
    </xf>
    <xf numFmtId="0" fontId="3" fillId="0" borderId="81" xfId="0" applyFont="1" applyBorder="1" applyAlignment="1" applyProtection="1">
      <alignment vertical="center"/>
    </xf>
    <xf numFmtId="0" fontId="3" fillId="0" borderId="80" xfId="0" applyFont="1" applyBorder="1" applyAlignment="1" applyProtection="1">
      <alignment vertical="center"/>
    </xf>
    <xf numFmtId="170" fontId="3" fillId="0" borderId="80" xfId="0" applyNumberFormat="1" applyFont="1" applyBorder="1" applyAlignment="1" applyProtection="1">
      <alignment horizontal="center" vertical="center"/>
    </xf>
    <xf numFmtId="0" fontId="12" fillId="0" borderId="86" xfId="0" applyFont="1" applyBorder="1" applyAlignment="1" applyProtection="1">
      <alignment horizontal="center" vertical="center" textRotation="90"/>
    </xf>
    <xf numFmtId="1" fontId="3" fillId="0" borderId="80" xfId="0" applyNumberFormat="1" applyFont="1" applyBorder="1" applyAlignment="1" applyProtection="1">
      <alignment horizontal="center" vertical="center"/>
    </xf>
    <xf numFmtId="0" fontId="3" fillId="0" borderId="81" xfId="0" applyFont="1" applyBorder="1" applyProtection="1"/>
    <xf numFmtId="0" fontId="29" fillId="0" borderId="80" xfId="7" applyFont="1" applyBorder="1" applyAlignment="1" applyProtection="1">
      <alignment wrapText="1"/>
    </xf>
    <xf numFmtId="49" fontId="3" fillId="0" borderId="80" xfId="0" applyNumberFormat="1" applyFont="1" applyBorder="1" applyAlignment="1" applyProtection="1">
      <alignment horizontal="center" vertical="center"/>
    </xf>
    <xf numFmtId="0" fontId="19" fillId="0" borderId="80" xfId="0" applyFont="1" applyBorder="1" applyAlignment="1" applyProtection="1">
      <alignment horizontal="center" vertical="center"/>
    </xf>
    <xf numFmtId="0" fontId="20" fillId="0" borderId="80" xfId="0" applyFont="1" applyBorder="1" applyAlignment="1" applyProtection="1">
      <alignment horizontal="center" vertical="center"/>
    </xf>
    <xf numFmtId="0" fontId="20" fillId="0" borderId="84" xfId="0" applyFont="1" applyBorder="1" applyAlignment="1" applyProtection="1">
      <alignment horizontal="center" vertical="center"/>
    </xf>
    <xf numFmtId="0" fontId="3" fillId="0" borderId="87" xfId="0" applyFont="1" applyBorder="1" applyAlignment="1" applyProtection="1">
      <alignment vertical="center"/>
    </xf>
    <xf numFmtId="0" fontId="3" fillId="0" borderId="80" xfId="0" applyFont="1" applyBorder="1" applyAlignment="1" applyProtection="1">
      <alignment horizontal="right" vertical="center"/>
    </xf>
    <xf numFmtId="44" fontId="34" fillId="0" borderId="80" xfId="13" applyFont="1" applyFill="1" applyBorder="1" applyAlignment="1" applyProtection="1">
      <alignment horizontal="right" vertical="center"/>
      <protection locked="0"/>
    </xf>
    <xf numFmtId="44" fontId="12" fillId="0" borderId="80" xfId="13" applyFont="1" applyFill="1" applyBorder="1" applyAlignment="1" applyProtection="1">
      <alignment horizontal="right" vertical="center"/>
      <protection locked="0"/>
    </xf>
    <xf numFmtId="44" fontId="12" fillId="0" borderId="80" xfId="13" applyFont="1" applyFill="1" applyBorder="1" applyAlignment="1" applyProtection="1">
      <alignment horizontal="right" vertical="center"/>
    </xf>
    <xf numFmtId="44" fontId="12" fillId="0" borderId="82" xfId="13" applyFont="1" applyFill="1" applyBorder="1" applyAlignment="1" applyProtection="1">
      <alignment horizontal="right" vertical="center"/>
      <protection locked="0"/>
    </xf>
    <xf numFmtId="44" fontId="12" fillId="0" borderId="82" xfId="13" applyFont="1" applyFill="1" applyBorder="1" applyAlignment="1" applyProtection="1">
      <alignment horizontal="right" vertical="center"/>
    </xf>
    <xf numFmtId="0" fontId="3" fillId="0" borderId="84" xfId="0" applyFont="1" applyBorder="1" applyAlignment="1" applyProtection="1">
      <alignment vertical="center"/>
    </xf>
    <xf numFmtId="44" fontId="12" fillId="0" borderId="84" xfId="13" applyFont="1" applyFill="1" applyBorder="1" applyAlignment="1" applyProtection="1">
      <alignment vertical="center"/>
    </xf>
    <xf numFmtId="44" fontId="12" fillId="0" borderId="85" xfId="13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center" wrapText="1"/>
    </xf>
    <xf numFmtId="0" fontId="0" fillId="0" borderId="0" xfId="0" applyProtection="1"/>
    <xf numFmtId="0" fontId="9" fillId="0" borderId="0" xfId="0" applyFont="1" applyProtection="1"/>
    <xf numFmtId="0" fontId="9" fillId="0" borderId="0" xfId="0" applyFont="1" applyAlignment="1" applyProtection="1">
      <alignment horizontal="center"/>
    </xf>
    <xf numFmtId="0" fontId="7" fillId="0" borderId="0" xfId="0" applyFont="1" applyProtection="1"/>
    <xf numFmtId="0" fontId="4" fillId="0" borderId="0" xfId="0" applyFont="1" applyProtection="1"/>
    <xf numFmtId="0" fontId="0" fillId="0" borderId="0" xfId="0" applyProtection="1"/>
    <xf numFmtId="0" fontId="3" fillId="0" borderId="4" xfId="0" applyFont="1" applyBorder="1" applyAlignment="1" applyProtection="1">
      <alignment horizontal="center" wrapText="1"/>
    </xf>
    <xf numFmtId="0" fontId="0" fillId="0" borderId="42" xfId="0" applyBorder="1" applyAlignment="1" applyProtection="1">
      <alignment horizontal="center" vertical="center"/>
    </xf>
    <xf numFmtId="165" fontId="13" fillId="0" borderId="4" xfId="0" applyNumberFormat="1" applyFont="1" applyBorder="1" applyProtection="1"/>
    <xf numFmtId="165" fontId="13" fillId="0" borderId="3" xfId="0" applyNumberFormat="1" applyFont="1" applyBorder="1" applyAlignment="1" applyProtection="1">
      <alignment horizontal="center"/>
    </xf>
    <xf numFmtId="0" fontId="4" fillId="0" borderId="12" xfId="0" applyFont="1" applyBorder="1" applyAlignment="1" applyProtection="1">
      <alignment horizontal="left" vertical="center"/>
    </xf>
    <xf numFmtId="0" fontId="3" fillId="0" borderId="8" xfId="0" applyFont="1" applyBorder="1" applyAlignment="1" applyProtection="1">
      <alignment horizontal="left" vertical="center" wrapText="1"/>
    </xf>
    <xf numFmtId="165" fontId="3" fillId="0" borderId="8" xfId="0" applyNumberFormat="1" applyFont="1" applyBorder="1" applyAlignment="1" applyProtection="1">
      <alignment horizontal="left" vertical="center"/>
    </xf>
    <xf numFmtId="2" fontId="3" fillId="0" borderId="14" xfId="0" applyNumberFormat="1" applyFont="1" applyBorder="1" applyAlignment="1" applyProtection="1">
      <alignment horizontal="left" vertical="center"/>
    </xf>
    <xf numFmtId="173" fontId="3" fillId="0" borderId="2" xfId="0" applyNumberFormat="1" applyFont="1" applyBorder="1" applyAlignment="1" applyProtection="1">
      <alignment vertical="center"/>
    </xf>
    <xf numFmtId="2" fontId="3" fillId="0" borderId="2" xfId="0" applyNumberFormat="1" applyFont="1" applyBorder="1" applyAlignment="1" applyProtection="1">
      <alignment vertical="center"/>
    </xf>
    <xf numFmtId="165" fontId="3" fillId="0" borderId="8" xfId="0" applyNumberFormat="1" applyFont="1" applyBorder="1" applyAlignment="1" applyProtection="1">
      <alignment vertical="center"/>
    </xf>
    <xf numFmtId="2" fontId="3" fillId="0" borderId="14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165" fontId="3" fillId="0" borderId="24" xfId="0" applyNumberFormat="1" applyFont="1" applyBorder="1" applyAlignment="1" applyProtection="1">
      <alignment horizontal="center"/>
    </xf>
    <xf numFmtId="0" fontId="0" fillId="0" borderId="42" xfId="0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165" fontId="13" fillId="0" borderId="4" xfId="0" applyNumberFormat="1" applyFont="1" applyBorder="1" applyAlignment="1" applyProtection="1">
      <alignment horizontal="left"/>
    </xf>
    <xf numFmtId="0" fontId="3" fillId="0" borderId="8" xfId="0" applyFont="1" applyBorder="1" applyAlignment="1" applyProtection="1">
      <alignment wrapText="1"/>
    </xf>
    <xf numFmtId="165" fontId="3" fillId="0" borderId="9" xfId="0" applyNumberFormat="1" applyFont="1" applyBorder="1" applyProtection="1"/>
    <xf numFmtId="2" fontId="3" fillId="0" borderId="14" xfId="0" applyNumberFormat="1" applyFont="1" applyBorder="1" applyProtection="1"/>
    <xf numFmtId="167" fontId="5" fillId="0" borderId="14" xfId="0" applyNumberFormat="1" applyFont="1" applyBorder="1" applyAlignment="1" applyProtection="1">
      <alignment vertical="center" wrapText="1"/>
    </xf>
    <xf numFmtId="167" fontId="5" fillId="0" borderId="14" xfId="0" applyNumberFormat="1" applyFont="1" applyBorder="1" applyAlignment="1" applyProtection="1">
      <alignment vertical="center"/>
    </xf>
    <xf numFmtId="2" fontId="5" fillId="0" borderId="14" xfId="0" applyNumberFormat="1" applyFont="1" applyBorder="1" applyAlignment="1" applyProtection="1">
      <alignment vertical="center" wrapText="1"/>
    </xf>
    <xf numFmtId="0" fontId="1" fillId="0" borderId="12" xfId="0" applyFont="1" applyBorder="1" applyAlignment="1" applyProtection="1">
      <alignment horizontal="left" vertical="center"/>
    </xf>
    <xf numFmtId="0" fontId="0" fillId="0" borderId="8" xfId="0" applyBorder="1" applyProtection="1"/>
    <xf numFmtId="0" fontId="0" fillId="0" borderId="14" xfId="0" applyBorder="1" applyProtection="1"/>
    <xf numFmtId="165" fontId="13" fillId="0" borderId="11" xfId="0" applyNumberFormat="1" applyFont="1" applyBorder="1" applyAlignment="1" applyProtection="1">
      <alignment horizontal="right"/>
    </xf>
    <xf numFmtId="0" fontId="35" fillId="0" borderId="2" xfId="0" applyFont="1" applyBorder="1" applyAlignment="1" applyProtection="1">
      <alignment vertical="center"/>
    </xf>
    <xf numFmtId="0" fontId="35" fillId="0" borderId="2" xfId="0" applyFont="1" applyBorder="1" applyAlignment="1" applyProtection="1">
      <alignment horizontal="center" vertical="center"/>
    </xf>
    <xf numFmtId="0" fontId="35" fillId="0" borderId="2" xfId="0" applyFont="1" applyBorder="1" applyAlignment="1" applyProtection="1">
      <alignment vertical="center" wrapText="1"/>
    </xf>
    <xf numFmtId="0" fontId="35" fillId="0" borderId="2" xfId="0" applyFont="1" applyFill="1" applyBorder="1" applyAlignment="1" applyProtection="1">
      <alignment horizontal="center" vertical="center"/>
    </xf>
    <xf numFmtId="0" fontId="35" fillId="0" borderId="2" xfId="0" applyFont="1" applyBorder="1" applyAlignment="1" applyProtection="1">
      <alignment horizontal="center"/>
    </xf>
    <xf numFmtId="2" fontId="5" fillId="0" borderId="8" xfId="0" applyNumberFormat="1" applyFont="1" applyBorder="1" applyAlignment="1" applyProtection="1">
      <alignment vertical="center" wrapText="1"/>
    </xf>
    <xf numFmtId="0" fontId="35" fillId="0" borderId="7" xfId="0" applyFont="1" applyBorder="1" applyAlignment="1" applyProtection="1">
      <alignment vertical="center"/>
    </xf>
    <xf numFmtId="0" fontId="35" fillId="0" borderId="7" xfId="0" applyFont="1" applyBorder="1" applyAlignment="1" applyProtection="1">
      <alignment horizontal="center"/>
    </xf>
    <xf numFmtId="0" fontId="35" fillId="0" borderId="7" xfId="0" applyFont="1" applyBorder="1" applyAlignment="1" applyProtection="1">
      <alignment horizontal="center" vertical="center"/>
    </xf>
    <xf numFmtId="167" fontId="5" fillId="0" borderId="8" xfId="0" applyNumberFormat="1" applyFont="1" applyBorder="1" applyAlignment="1" applyProtection="1">
      <alignment vertical="center"/>
    </xf>
    <xf numFmtId="0" fontId="3" fillId="0" borderId="11" xfId="0" applyFont="1" applyBorder="1" applyProtection="1"/>
    <xf numFmtId="0" fontId="3" fillId="0" borderId="10" xfId="0" applyFont="1" applyBorder="1" applyAlignment="1" applyProtection="1">
      <alignment horizontal="center" vertical="center"/>
    </xf>
    <xf numFmtId="0" fontId="8" fillId="0" borderId="0" xfId="0" applyFont="1" applyProtection="1"/>
    <xf numFmtId="0" fontId="3" fillId="0" borderId="24" xfId="0" applyFont="1" applyBorder="1" applyAlignment="1" applyProtection="1">
      <alignment horizontal="left" vertical="center"/>
    </xf>
    <xf numFmtId="0" fontId="0" fillId="0" borderId="9" xfId="0" applyBorder="1" applyProtection="1"/>
    <xf numFmtId="0" fontId="0" fillId="0" borderId="42" xfId="0" applyBorder="1" applyProtection="1"/>
    <xf numFmtId="0" fontId="3" fillId="0" borderId="42" xfId="0" applyFont="1" applyBorder="1" applyAlignment="1" applyProtection="1">
      <alignment vertical="center" wrapText="1"/>
    </xf>
    <xf numFmtId="0" fontId="3" fillId="0" borderId="5" xfId="0" applyFont="1" applyBorder="1" applyAlignment="1" applyProtection="1">
      <alignment horizontal="center" vertical="center"/>
    </xf>
    <xf numFmtId="0" fontId="3" fillId="0" borderId="16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horizontal="center" vertical="center"/>
    </xf>
    <xf numFmtId="173" fontId="4" fillId="0" borderId="17" xfId="0" applyNumberFormat="1" applyFont="1" applyBorder="1" applyAlignment="1" applyProtection="1">
      <alignment vertical="center"/>
    </xf>
    <xf numFmtId="0" fontId="4" fillId="0" borderId="17" xfId="0" applyFont="1" applyBorder="1" applyAlignment="1" applyProtection="1">
      <alignment vertical="center"/>
    </xf>
    <xf numFmtId="0" fontId="1" fillId="0" borderId="0" xfId="0" applyFont="1" applyProtection="1"/>
    <xf numFmtId="0" fontId="4" fillId="0" borderId="0" xfId="0" applyFont="1" applyAlignment="1" applyProtection="1">
      <alignment horizontal="center" wrapText="1"/>
    </xf>
    <xf numFmtId="165" fontId="3" fillId="0" borderId="0" xfId="0" applyNumberFormat="1" applyFont="1" applyFill="1" applyProtection="1"/>
    <xf numFmtId="165" fontId="3" fillId="3" borderId="0" xfId="0" applyNumberFormat="1" applyFont="1" applyFill="1" applyProtection="1"/>
    <xf numFmtId="0" fontId="4" fillId="0" borderId="0" xfId="0" applyFont="1" applyAlignment="1" applyProtection="1">
      <alignment horizontal="left"/>
    </xf>
    <xf numFmtId="0" fontId="4" fillId="0" borderId="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horizontal="left"/>
    </xf>
    <xf numFmtId="0" fontId="0" fillId="0" borderId="4" xfId="0" applyBorder="1" applyProtection="1"/>
    <xf numFmtId="0" fontId="0" fillId="0" borderId="0" xfId="0" applyFill="1" applyProtection="1"/>
    <xf numFmtId="2" fontId="5" fillId="0" borderId="2" xfId="0" applyNumberFormat="1" applyFont="1" applyBorder="1" applyAlignment="1" applyProtection="1">
      <alignment vertical="center" wrapText="1"/>
    </xf>
    <xf numFmtId="166" fontId="0" fillId="0" borderId="0" xfId="0" applyNumberFormat="1" applyProtection="1"/>
    <xf numFmtId="0" fontId="3" fillId="0" borderId="79" xfId="0" applyFont="1" applyBorder="1" applyAlignment="1" applyProtection="1">
      <alignment horizontal="left" vertical="center"/>
    </xf>
    <xf numFmtId="2" fontId="5" fillId="0" borderId="79" xfId="0" applyNumberFormat="1" applyFont="1" applyBorder="1" applyAlignment="1" applyProtection="1">
      <alignment vertical="center" wrapText="1"/>
    </xf>
    <xf numFmtId="2" fontId="3" fillId="0" borderId="2" xfId="0" applyNumberFormat="1" applyFont="1" applyBorder="1" applyProtection="1"/>
    <xf numFmtId="0" fontId="4" fillId="0" borderId="12" xfId="0" applyFont="1" applyBorder="1" applyAlignment="1" applyProtection="1">
      <alignment vertical="center"/>
    </xf>
    <xf numFmtId="0" fontId="3" fillId="0" borderId="8" xfId="0" applyFont="1" applyBorder="1" applyAlignment="1" applyProtection="1">
      <alignment horizontal="left"/>
    </xf>
    <xf numFmtId="167" fontId="5" fillId="0" borderId="2" xfId="0" applyNumberFormat="1" applyFont="1" applyBorder="1" applyAlignment="1" applyProtection="1">
      <alignment vertical="center"/>
    </xf>
    <xf numFmtId="0" fontId="3" fillId="0" borderId="12" xfId="0" applyFont="1" applyBorder="1" applyAlignment="1" applyProtection="1">
      <alignment horizontal="left" vertical="center"/>
    </xf>
    <xf numFmtId="0" fontId="3" fillId="0" borderId="14" xfId="0" applyFont="1" applyBorder="1" applyAlignment="1" applyProtection="1">
      <alignment vertical="center" wrapText="1"/>
    </xf>
    <xf numFmtId="0" fontId="3" fillId="0" borderId="0" xfId="0" applyFont="1" applyAlignment="1" applyProtection="1">
      <alignment horizontal="left"/>
    </xf>
    <xf numFmtId="0" fontId="4" fillId="0" borderId="1" xfId="0" applyFont="1" applyBorder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center"/>
    </xf>
    <xf numFmtId="165" fontId="1" fillId="0" borderId="0" xfId="0" applyNumberFormat="1" applyFont="1" applyProtection="1"/>
    <xf numFmtId="2" fontId="0" fillId="0" borderId="0" xfId="0" applyNumberFormat="1" applyProtection="1"/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center"/>
    </xf>
    <xf numFmtId="165" fontId="0" fillId="0" borderId="0" xfId="0" applyNumberFormat="1" applyProtection="1"/>
    <xf numFmtId="165" fontId="4" fillId="0" borderId="0" xfId="0" applyNumberFormat="1" applyFont="1" applyAlignment="1" applyProtection="1">
      <alignment vertical="center"/>
    </xf>
    <xf numFmtId="167" fontId="4" fillId="0" borderId="0" xfId="0" applyNumberFormat="1" applyFont="1" applyAlignment="1" applyProtection="1">
      <alignment vertical="center"/>
    </xf>
    <xf numFmtId="0" fontId="13" fillId="0" borderId="50" xfId="0" applyFont="1" applyBorder="1" applyAlignment="1" applyProtection="1">
      <alignment horizontal="left" vertical="center"/>
    </xf>
    <xf numFmtId="0" fontId="13" fillId="0" borderId="36" xfId="0" applyFont="1" applyBorder="1" applyAlignment="1" applyProtection="1">
      <alignment horizontal="center" vertical="center"/>
    </xf>
    <xf numFmtId="49" fontId="13" fillId="0" borderId="36" xfId="11" applyNumberFormat="1" applyFont="1" applyBorder="1" applyAlignment="1" applyProtection="1">
      <alignment horizontal="center" vertical="center" wrapText="1"/>
    </xf>
    <xf numFmtId="0" fontId="13" fillId="0" borderId="36" xfId="0" applyFont="1" applyBorder="1" applyAlignment="1" applyProtection="1">
      <alignment horizontal="center" vertical="center" wrapText="1"/>
    </xf>
    <xf numFmtId="165" fontId="3" fillId="0" borderId="67" xfId="0" applyNumberFormat="1" applyFont="1" applyBorder="1" applyAlignment="1" applyProtection="1">
      <alignment horizontal="center" vertical="center"/>
    </xf>
    <xf numFmtId="165" fontId="3" fillId="0" borderId="65" xfId="0" applyNumberFormat="1" applyFont="1" applyBorder="1" applyAlignment="1" applyProtection="1">
      <alignment horizontal="center" vertical="center"/>
    </xf>
    <xf numFmtId="2" fontId="13" fillId="0" borderId="51" xfId="0" applyNumberFormat="1" applyFont="1" applyBorder="1" applyAlignment="1" applyProtection="1">
      <alignment horizontal="center" vertical="center"/>
    </xf>
    <xf numFmtId="0" fontId="0" fillId="0" borderId="70" xfId="0" applyBorder="1" applyAlignment="1" applyProtection="1">
      <alignment horizontal="left" vertical="center"/>
    </xf>
    <xf numFmtId="0" fontId="0" fillId="0" borderId="37" xfId="0" applyBorder="1" applyAlignment="1" applyProtection="1">
      <alignment horizontal="center" vertical="center"/>
    </xf>
    <xf numFmtId="0" fontId="3" fillId="0" borderId="37" xfId="0" applyFont="1" applyBorder="1" applyAlignment="1" applyProtection="1">
      <alignment horizontal="center" vertical="center" wrapText="1"/>
    </xf>
    <xf numFmtId="0" fontId="13" fillId="0" borderId="37" xfId="0" applyFont="1" applyBorder="1" applyAlignment="1" applyProtection="1">
      <alignment horizontal="center" vertical="center"/>
    </xf>
    <xf numFmtId="165" fontId="13" fillId="0" borderId="37" xfId="0" applyNumberFormat="1" applyFont="1" applyBorder="1" applyAlignment="1" applyProtection="1">
      <alignment horizontal="center" vertical="center"/>
    </xf>
    <xf numFmtId="0" fontId="0" fillId="0" borderId="55" xfId="0" applyBorder="1" applyAlignment="1" applyProtection="1">
      <alignment horizontal="center" vertical="center"/>
    </xf>
    <xf numFmtId="0" fontId="3" fillId="0" borderId="19" xfId="0" applyFont="1" applyBorder="1" applyAlignment="1" applyProtection="1">
      <alignment horizontal="center" vertical="center"/>
    </xf>
    <xf numFmtId="0" fontId="3" fillId="0" borderId="19" xfId="0" applyFont="1" applyBorder="1" applyAlignment="1" applyProtection="1">
      <alignment horizontal="left" vertical="center"/>
    </xf>
    <xf numFmtId="0" fontId="3" fillId="0" borderId="19" xfId="0" applyFont="1" applyBorder="1" applyAlignment="1" applyProtection="1">
      <alignment vertical="center"/>
    </xf>
    <xf numFmtId="165" fontId="3" fillId="0" borderId="19" xfId="0" applyNumberFormat="1" applyFont="1" applyBorder="1" applyAlignment="1" applyProtection="1">
      <alignment vertical="center"/>
    </xf>
    <xf numFmtId="0" fontId="3" fillId="0" borderId="39" xfId="0" applyFont="1" applyBorder="1" applyAlignment="1" applyProtection="1">
      <alignment horizontal="center"/>
    </xf>
    <xf numFmtId="174" fontId="3" fillId="0" borderId="39" xfId="0" applyNumberFormat="1" applyFont="1" applyBorder="1" applyAlignment="1" applyProtection="1">
      <alignment vertical="center"/>
    </xf>
    <xf numFmtId="167" fontId="5" fillId="0" borderId="40" xfId="0" applyNumberFormat="1" applyFont="1" applyBorder="1" applyAlignment="1" applyProtection="1">
      <alignment vertical="center"/>
    </xf>
    <xf numFmtId="167" fontId="5" fillId="0" borderId="2" xfId="0" applyNumberFormat="1" applyFont="1" applyBorder="1" applyAlignment="1" applyProtection="1">
      <alignment vertical="center" wrapText="1"/>
    </xf>
    <xf numFmtId="174" fontId="3" fillId="0" borderId="2" xfId="0" applyNumberFormat="1" applyFont="1" applyBorder="1" applyAlignment="1" applyProtection="1">
      <alignment vertical="center"/>
    </xf>
    <xf numFmtId="167" fontId="5" fillId="0" borderId="15" xfId="0" applyNumberFormat="1" applyFont="1" applyBorder="1" applyAlignment="1" applyProtection="1">
      <alignment vertical="center"/>
    </xf>
    <xf numFmtId="167" fontId="5" fillId="0" borderId="15" xfId="0" applyNumberFormat="1" applyFont="1" applyBorder="1" applyAlignment="1" applyProtection="1">
      <alignment vertical="center" wrapText="1"/>
    </xf>
    <xf numFmtId="0" fontId="3" fillId="0" borderId="5" xfId="0" applyFont="1" applyBorder="1" applyAlignment="1" applyProtection="1">
      <alignment horizontal="center"/>
    </xf>
    <xf numFmtId="174" fontId="3" fillId="0" borderId="5" xfId="0" applyNumberFormat="1" applyFont="1" applyBorder="1" applyAlignment="1" applyProtection="1">
      <alignment vertical="center"/>
    </xf>
    <xf numFmtId="167" fontId="5" fillId="0" borderId="58" xfId="0" applyNumberFormat="1" applyFont="1" applyBorder="1" applyAlignment="1" applyProtection="1">
      <alignment vertical="center"/>
    </xf>
    <xf numFmtId="0" fontId="3" fillId="0" borderId="73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horizontal="center"/>
    </xf>
    <xf numFmtId="0" fontId="3" fillId="0" borderId="10" xfId="0" applyFont="1" applyBorder="1" applyAlignment="1" applyProtection="1">
      <alignment vertical="center"/>
    </xf>
    <xf numFmtId="174" fontId="3" fillId="0" borderId="10" xfId="0" applyNumberFormat="1" applyFont="1" applyBorder="1" applyAlignment="1" applyProtection="1">
      <alignment vertical="center"/>
    </xf>
    <xf numFmtId="167" fontId="5" fillId="0" borderId="57" xfId="0" applyNumberFormat="1" applyFont="1" applyBorder="1" applyAlignment="1" applyProtection="1">
      <alignment vertical="center"/>
    </xf>
    <xf numFmtId="0" fontId="33" fillId="0" borderId="0" xfId="0" applyFont="1" applyAlignment="1" applyProtection="1">
      <alignment vertical="center"/>
    </xf>
    <xf numFmtId="0" fontId="4" fillId="0" borderId="32" xfId="0" applyFont="1" applyBorder="1" applyAlignment="1" applyProtection="1">
      <alignment vertical="center"/>
    </xf>
    <xf numFmtId="0" fontId="3" fillId="0" borderId="33" xfId="0" applyFont="1" applyBorder="1" applyAlignment="1" applyProtection="1">
      <alignment horizontal="left" vertical="center"/>
    </xf>
    <xf numFmtId="0" fontId="3" fillId="0" borderId="33" xfId="0" applyFont="1" applyBorder="1" applyAlignment="1" applyProtection="1">
      <alignment vertical="center"/>
    </xf>
    <xf numFmtId="0" fontId="3" fillId="0" borderId="33" xfId="0" applyFont="1" applyBorder="1" applyAlignment="1" applyProtection="1">
      <alignment horizontal="center" vertical="center"/>
    </xf>
    <xf numFmtId="165" fontId="3" fillId="0" borderId="33" xfId="0" applyNumberFormat="1" applyFont="1" applyBorder="1" applyAlignment="1" applyProtection="1">
      <alignment vertical="center"/>
    </xf>
    <xf numFmtId="0" fontId="3" fillId="0" borderId="34" xfId="0" applyFont="1" applyBorder="1" applyAlignment="1" applyProtection="1">
      <alignment vertical="center"/>
    </xf>
    <xf numFmtId="0" fontId="3" fillId="0" borderId="39" xfId="0" applyFont="1" applyBorder="1" applyAlignment="1" applyProtection="1">
      <alignment horizontal="left" vertical="center"/>
    </xf>
    <xf numFmtId="174" fontId="3" fillId="0" borderId="39" xfId="0" applyNumberFormat="1" applyFont="1" applyBorder="1" applyAlignment="1" applyProtection="1">
      <alignment horizontal="center" vertical="center"/>
    </xf>
    <xf numFmtId="0" fontId="5" fillId="0" borderId="40" xfId="0" applyFont="1" applyBorder="1" applyAlignment="1" applyProtection="1">
      <alignment vertical="center"/>
    </xf>
    <xf numFmtId="174" fontId="3" fillId="0" borderId="75" xfId="0" applyNumberFormat="1" applyFont="1" applyBorder="1" applyAlignment="1" applyProtection="1">
      <alignment horizontal="center" vertical="center"/>
    </xf>
    <xf numFmtId="0" fontId="5" fillId="0" borderId="78" xfId="0" applyFont="1" applyBorder="1" applyAlignment="1" applyProtection="1">
      <alignment vertical="center"/>
    </xf>
    <xf numFmtId="0" fontId="3" fillId="0" borderId="42" xfId="0" applyFont="1" applyBorder="1" applyAlignment="1" applyProtection="1">
      <alignment vertical="center"/>
    </xf>
    <xf numFmtId="174" fontId="3" fillId="0" borderId="79" xfId="0" applyNumberFormat="1" applyFont="1" applyBorder="1" applyAlignment="1" applyProtection="1">
      <alignment horizontal="center" vertical="center"/>
    </xf>
    <xf numFmtId="0" fontId="5" fillId="0" borderId="24" xfId="0" applyFont="1" applyBorder="1" applyAlignment="1" applyProtection="1">
      <alignment vertical="center"/>
    </xf>
    <xf numFmtId="0" fontId="3" fillId="0" borderId="75" xfId="0" applyFont="1" applyBorder="1" applyAlignment="1" applyProtection="1">
      <alignment vertical="center"/>
    </xf>
    <xf numFmtId="0" fontId="3" fillId="0" borderId="75" xfId="0" applyFont="1" applyBorder="1" applyAlignment="1" applyProtection="1">
      <alignment horizontal="center"/>
    </xf>
    <xf numFmtId="165" fontId="3" fillId="0" borderId="0" xfId="0" applyNumberFormat="1" applyFont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3" fillId="0" borderId="1" xfId="0" applyFont="1" applyBorder="1" applyAlignment="1" applyProtection="1">
      <alignment horizontal="left" vertical="center"/>
    </xf>
    <xf numFmtId="0" fontId="3" fillId="0" borderId="71" xfId="0" applyFont="1" applyBorder="1" applyAlignment="1" applyProtection="1">
      <alignment horizontal="left" vertical="center"/>
    </xf>
    <xf numFmtId="0" fontId="3" fillId="0" borderId="72" xfId="0" applyFont="1" applyBorder="1" applyAlignment="1" applyProtection="1">
      <alignment horizontal="left" vertical="center"/>
    </xf>
    <xf numFmtId="174" fontId="3" fillId="0" borderId="48" xfId="0" applyNumberFormat="1" applyFont="1" applyBorder="1" applyAlignment="1" applyProtection="1">
      <alignment horizontal="center" vertical="center"/>
    </xf>
    <xf numFmtId="0" fontId="5" fillId="0" borderId="17" xfId="0" applyFont="1" applyBorder="1" applyAlignment="1" applyProtection="1">
      <alignment vertical="center"/>
    </xf>
    <xf numFmtId="174" fontId="4" fillId="0" borderId="17" xfId="0" applyNumberFormat="1" applyFont="1" applyBorder="1" applyProtection="1"/>
    <xf numFmtId="0" fontId="3" fillId="0" borderId="75" xfId="0" applyFont="1" applyBorder="1" applyAlignment="1" applyProtection="1">
      <alignment horizontal="center" vertical="center"/>
      <protection locked="0"/>
    </xf>
    <xf numFmtId="166" fontId="3" fillId="0" borderId="10" xfId="0" applyNumberFormat="1" applyFont="1" applyBorder="1" applyAlignment="1" applyProtection="1">
      <alignment horizontal="right" vertical="center"/>
      <protection locked="0"/>
    </xf>
    <xf numFmtId="0" fontId="3" fillId="0" borderId="80" xfId="0" applyFont="1" applyBorder="1" applyAlignment="1" applyProtection="1">
      <alignment horizontal="center"/>
    </xf>
    <xf numFmtId="174" fontId="3" fillId="0" borderId="80" xfId="0" applyNumberFormat="1" applyFont="1" applyBorder="1" applyAlignment="1" applyProtection="1">
      <alignment vertical="center"/>
    </xf>
    <xf numFmtId="167" fontId="5" fillId="0" borderId="82" xfId="0" applyNumberFormat="1" applyFont="1" applyBorder="1" applyAlignment="1" applyProtection="1">
      <alignment vertical="center"/>
    </xf>
    <xf numFmtId="166" fontId="3" fillId="0" borderId="80" xfId="0" applyNumberFormat="1" applyFont="1" applyBorder="1" applyAlignment="1" applyProtection="1">
      <alignment horizontal="center" vertical="center"/>
      <protection locked="0"/>
    </xf>
    <xf numFmtId="0" fontId="13" fillId="0" borderId="26" xfId="0" applyFont="1" applyBorder="1" applyAlignment="1" applyProtection="1">
      <alignment horizontal="center" vertical="center"/>
    </xf>
    <xf numFmtId="165" fontId="13" fillId="0" borderId="26" xfId="0" applyNumberFormat="1" applyFont="1" applyBorder="1" applyAlignment="1" applyProtection="1">
      <alignment horizontal="center" vertical="center"/>
    </xf>
    <xf numFmtId="167" fontId="3" fillId="0" borderId="30" xfId="0" applyNumberFormat="1" applyFont="1" applyBorder="1" applyAlignment="1" applyProtection="1">
      <alignment vertical="center"/>
    </xf>
    <xf numFmtId="0" fontId="35" fillId="0" borderId="39" xfId="0" applyFont="1" applyBorder="1" applyAlignment="1" applyProtection="1">
      <alignment horizontal="center" vertical="center"/>
    </xf>
    <xf numFmtId="174" fontId="35" fillId="0" borderId="39" xfId="0" applyNumberFormat="1" applyFont="1" applyBorder="1" applyAlignment="1" applyProtection="1">
      <alignment horizontal="right" vertical="center"/>
    </xf>
    <xf numFmtId="2" fontId="37" fillId="0" borderId="40" xfId="0" applyNumberFormat="1" applyFont="1" applyBorder="1" applyAlignment="1" applyProtection="1">
      <alignment vertical="center"/>
    </xf>
    <xf numFmtId="0" fontId="35" fillId="0" borderId="80" xfId="0" applyFont="1" applyBorder="1" applyAlignment="1" applyProtection="1">
      <alignment horizontal="center" vertical="center"/>
    </xf>
    <xf numFmtId="174" fontId="35" fillId="0" borderId="80" xfId="0" applyNumberFormat="1" applyFont="1" applyBorder="1" applyAlignment="1" applyProtection="1">
      <alignment horizontal="right" vertical="center"/>
    </xf>
    <xf numFmtId="2" fontId="37" fillId="0" borderId="82" xfId="0" applyNumberFormat="1" applyFont="1" applyBorder="1" applyAlignment="1" applyProtection="1">
      <alignment vertical="center" wrapText="1"/>
    </xf>
    <xf numFmtId="2" fontId="37" fillId="0" borderId="82" xfId="0" applyNumberFormat="1" applyFont="1" applyBorder="1" applyAlignment="1" applyProtection="1">
      <alignment vertical="center"/>
    </xf>
    <xf numFmtId="174" fontId="35" fillId="0" borderId="7" xfId="0" applyNumberFormat="1" applyFont="1" applyBorder="1" applyAlignment="1" applyProtection="1">
      <alignment horizontal="right" vertical="center"/>
    </xf>
    <xf numFmtId="2" fontId="37" fillId="0" borderId="78" xfId="0" applyNumberFormat="1" applyFont="1" applyBorder="1" applyAlignment="1" applyProtection="1">
      <alignment vertical="center" wrapText="1"/>
    </xf>
    <xf numFmtId="0" fontId="3" fillId="0" borderId="81" xfId="0" applyFont="1" applyBorder="1" applyAlignment="1" applyProtection="1">
      <alignment horizontal="left" vertical="center"/>
    </xf>
    <xf numFmtId="2" fontId="38" fillId="0" borderId="82" xfId="0" applyNumberFormat="1" applyFont="1" applyBorder="1" applyAlignment="1" applyProtection="1">
      <alignment vertical="center" wrapText="1"/>
    </xf>
    <xf numFmtId="0" fontId="35" fillId="0" borderId="37" xfId="0" applyFont="1" applyBorder="1" applyAlignment="1" applyProtection="1">
      <alignment horizontal="center" vertical="center"/>
    </xf>
    <xf numFmtId="174" fontId="35" fillId="0" borderId="37" xfId="0" applyNumberFormat="1" applyFont="1" applyBorder="1" applyAlignment="1" applyProtection="1">
      <alignment horizontal="right" vertical="center"/>
    </xf>
    <xf numFmtId="0" fontId="35" fillId="0" borderId="34" xfId="0" applyFont="1" applyBorder="1" applyAlignment="1" applyProtection="1">
      <alignment vertical="center"/>
    </xf>
    <xf numFmtId="174" fontId="3" fillId="0" borderId="0" xfId="0" applyNumberFormat="1" applyFont="1" applyAlignment="1" applyProtection="1">
      <alignment vertical="center"/>
    </xf>
    <xf numFmtId="0" fontId="35" fillId="0" borderId="26" xfId="0" applyFont="1" applyBorder="1" applyAlignment="1" applyProtection="1">
      <alignment horizontal="center" vertical="center"/>
    </xf>
    <xf numFmtId="165" fontId="35" fillId="0" borderId="19" xfId="0" applyNumberFormat="1" applyFont="1" applyBorder="1" applyAlignment="1" applyProtection="1">
      <alignment horizontal="right" vertical="center"/>
    </xf>
    <xf numFmtId="0" fontId="35" fillId="0" borderId="30" xfId="0" applyFont="1" applyBorder="1" applyAlignment="1" applyProtection="1">
      <alignment vertical="center"/>
    </xf>
    <xf numFmtId="167" fontId="37" fillId="0" borderId="40" xfId="0" applyNumberFormat="1" applyFont="1" applyBorder="1" applyAlignment="1" applyProtection="1">
      <alignment vertical="center"/>
    </xf>
    <xf numFmtId="167" fontId="37" fillId="0" borderId="82" xfId="0" applyNumberFormat="1" applyFont="1" applyBorder="1" applyAlignment="1" applyProtection="1">
      <alignment vertical="center"/>
    </xf>
    <xf numFmtId="174" fontId="3" fillId="0" borderId="80" xfId="0" applyNumberFormat="1" applyFont="1" applyBorder="1" applyAlignment="1" applyProtection="1">
      <alignment horizontal="right" vertical="center"/>
    </xf>
    <xf numFmtId="0" fontId="3" fillId="0" borderId="84" xfId="0" applyFont="1" applyBorder="1" applyAlignment="1" applyProtection="1">
      <alignment horizontal="center" vertical="center"/>
    </xf>
    <xf numFmtId="0" fontId="3" fillId="0" borderId="84" xfId="0" applyFont="1" applyBorder="1" applyAlignment="1" applyProtection="1">
      <alignment horizontal="center"/>
    </xf>
    <xf numFmtId="174" fontId="3" fillId="0" borderId="84" xfId="0" applyNumberFormat="1" applyFont="1" applyBorder="1" applyAlignment="1" applyProtection="1">
      <alignment horizontal="right" vertical="center"/>
    </xf>
    <xf numFmtId="167" fontId="5" fillId="0" borderId="85" xfId="0" applyNumberFormat="1" applyFont="1" applyBorder="1" applyAlignment="1" applyProtection="1">
      <alignment vertical="center"/>
    </xf>
    <xf numFmtId="0" fontId="3" fillId="0" borderId="21" xfId="0" applyFont="1" applyBorder="1" applyAlignment="1" applyProtection="1">
      <alignment vertical="center"/>
    </xf>
    <xf numFmtId="165" fontId="3" fillId="0" borderId="0" xfId="0" applyNumberFormat="1" applyFont="1" applyAlignment="1" applyProtection="1">
      <alignment horizontal="right" vertical="center"/>
    </xf>
    <xf numFmtId="0" fontId="3" fillId="0" borderId="71" xfId="0" applyFont="1" applyBorder="1" applyAlignment="1" applyProtection="1">
      <alignment vertical="center"/>
    </xf>
    <xf numFmtId="174" fontId="3" fillId="0" borderId="48" xfId="0" applyNumberFormat="1" applyFont="1" applyBorder="1" applyAlignment="1" applyProtection="1">
      <alignment horizontal="right" vertical="center"/>
    </xf>
    <xf numFmtId="0" fontId="3" fillId="0" borderId="59" xfId="0" applyFont="1" applyBorder="1" applyAlignment="1" applyProtection="1">
      <alignment vertical="center"/>
    </xf>
    <xf numFmtId="174" fontId="4" fillId="0" borderId="17" xfId="0" applyNumberFormat="1" applyFont="1" applyBorder="1" applyAlignment="1" applyProtection="1">
      <alignment horizontal="right" vertical="center"/>
    </xf>
    <xf numFmtId="44" fontId="3" fillId="0" borderId="1" xfId="13" applyFont="1" applyFill="1" applyBorder="1" applyAlignment="1" applyProtection="1">
      <alignment horizontal="center" vertical="center"/>
      <protection locked="0"/>
    </xf>
    <xf numFmtId="175" fontId="3" fillId="0" borderId="80" xfId="0" applyNumberFormat="1" applyFont="1" applyBorder="1" applyAlignment="1" applyProtection="1">
      <alignment horizontal="right" vertical="center"/>
    </xf>
    <xf numFmtId="166" fontId="35" fillId="0" borderId="39" xfId="0" applyNumberFormat="1" applyFont="1" applyBorder="1" applyAlignment="1" applyProtection="1">
      <alignment horizontal="center" vertical="center"/>
      <protection locked="0"/>
    </xf>
    <xf numFmtId="166" fontId="35" fillId="0" borderId="80" xfId="0" applyNumberFormat="1" applyFont="1" applyBorder="1" applyAlignment="1" applyProtection="1">
      <alignment horizontal="center" vertical="center"/>
      <protection locked="0"/>
    </xf>
    <xf numFmtId="166" fontId="35" fillId="0" borderId="7" xfId="0" applyNumberFormat="1" applyFont="1" applyBorder="1" applyAlignment="1" applyProtection="1">
      <alignment horizontal="center" vertical="center"/>
      <protection locked="0"/>
    </xf>
    <xf numFmtId="166" fontId="35" fillId="0" borderId="37" xfId="0" applyNumberFormat="1" applyFont="1" applyBorder="1" applyAlignment="1" applyProtection="1">
      <alignment horizontal="center" vertical="center"/>
      <protection locked="0"/>
    </xf>
    <xf numFmtId="165" fontId="35" fillId="0" borderId="19" xfId="0" applyNumberFormat="1" applyFont="1" applyBorder="1" applyAlignment="1" applyProtection="1">
      <alignment horizontal="center" vertical="center"/>
    </xf>
    <xf numFmtId="166" fontId="35" fillId="0" borderId="36" xfId="0" applyNumberFormat="1" applyFont="1" applyBorder="1" applyAlignment="1" applyProtection="1">
      <alignment horizontal="center" vertical="center"/>
      <protection locked="0"/>
    </xf>
    <xf numFmtId="166" fontId="3" fillId="0" borderId="37" xfId="0" applyNumberFormat="1" applyFont="1" applyBorder="1" applyAlignment="1" applyProtection="1">
      <alignment horizontal="center" vertical="center"/>
      <protection locked="0"/>
    </xf>
    <xf numFmtId="2" fontId="13" fillId="0" borderId="51" xfId="0" applyNumberFormat="1" applyFont="1" applyBorder="1" applyAlignment="1" applyProtection="1">
      <alignment horizontal="left" vertical="center"/>
    </xf>
    <xf numFmtId="0" fontId="0" fillId="0" borderId="55" xfId="0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center" vertical="center"/>
    </xf>
    <xf numFmtId="165" fontId="3" fillId="0" borderId="1" xfId="0" applyNumberFormat="1" applyFont="1" applyBorder="1" applyAlignment="1" applyProtection="1">
      <alignment vertical="center"/>
    </xf>
    <xf numFmtId="167" fontId="3" fillId="0" borderId="17" xfId="0" applyNumberFormat="1" applyFont="1" applyBorder="1" applyAlignment="1" applyProtection="1">
      <alignment vertical="center"/>
    </xf>
    <xf numFmtId="174" fontId="3" fillId="0" borderId="39" xfId="0" applyNumberFormat="1" applyFont="1" applyBorder="1" applyAlignment="1" applyProtection="1">
      <alignment horizontal="right" vertical="center"/>
    </xf>
    <xf numFmtId="2" fontId="5" fillId="0" borderId="40" xfId="0" applyNumberFormat="1" applyFont="1" applyBorder="1" applyAlignment="1" applyProtection="1">
      <alignment vertical="center"/>
    </xf>
    <xf numFmtId="167" fontId="3" fillId="0" borderId="0" xfId="0" applyNumberFormat="1" applyFont="1" applyAlignment="1" applyProtection="1">
      <alignment vertical="center"/>
    </xf>
    <xf numFmtId="174" fontId="3" fillId="0" borderId="2" xfId="0" applyNumberFormat="1" applyFont="1" applyBorder="1" applyAlignment="1" applyProtection="1">
      <alignment horizontal="right" vertical="center"/>
    </xf>
    <xf numFmtId="2" fontId="5" fillId="0" borderId="15" xfId="0" applyNumberFormat="1" applyFont="1" applyBorder="1" applyAlignment="1" applyProtection="1">
      <alignment vertical="center"/>
    </xf>
    <xf numFmtId="0" fontId="3" fillId="0" borderId="22" xfId="0" applyFont="1" applyBorder="1" applyAlignment="1" applyProtection="1">
      <alignment vertical="center"/>
    </xf>
    <xf numFmtId="0" fontId="3" fillId="0" borderId="23" xfId="0" applyFont="1" applyBorder="1" applyAlignment="1" applyProtection="1">
      <alignment horizontal="center" vertical="center"/>
    </xf>
    <xf numFmtId="0" fontId="3" fillId="0" borderId="62" xfId="0" applyFont="1" applyBorder="1" applyAlignment="1" applyProtection="1">
      <alignment horizontal="center" vertical="center"/>
    </xf>
    <xf numFmtId="174" fontId="3" fillId="0" borderId="5" xfId="0" applyNumberFormat="1" applyFont="1" applyBorder="1" applyAlignment="1" applyProtection="1">
      <alignment horizontal="right" vertical="center"/>
    </xf>
    <xf numFmtId="2" fontId="5" fillId="0" borderId="58" xfId="0" applyNumberFormat="1" applyFont="1" applyBorder="1" applyAlignment="1" applyProtection="1">
      <alignment vertical="center"/>
    </xf>
    <xf numFmtId="2" fontId="5" fillId="0" borderId="1" xfId="0" applyNumberFormat="1" applyFont="1" applyBorder="1" applyAlignment="1" applyProtection="1">
      <alignment vertical="center"/>
    </xf>
    <xf numFmtId="167" fontId="5" fillId="0" borderId="17" xfId="0" applyNumberFormat="1" applyFont="1" applyBorder="1" applyAlignment="1" applyProtection="1">
      <alignment vertical="center"/>
    </xf>
    <xf numFmtId="0" fontId="18" fillId="0" borderId="0" xfId="0" applyFont="1" applyAlignment="1" applyProtection="1">
      <alignment vertical="center"/>
    </xf>
    <xf numFmtId="167" fontId="3" fillId="0" borderId="19" xfId="0" applyNumberFormat="1" applyFont="1" applyBorder="1" applyAlignment="1" applyProtection="1">
      <alignment vertical="center"/>
    </xf>
    <xf numFmtId="167" fontId="3" fillId="0" borderId="2" xfId="0" applyNumberFormat="1" applyFont="1" applyBorder="1" applyAlignment="1" applyProtection="1">
      <alignment vertical="center"/>
    </xf>
    <xf numFmtId="2" fontId="4" fillId="0" borderId="0" xfId="0" applyNumberFormat="1" applyFont="1" applyAlignment="1" applyProtection="1">
      <alignment horizontal="right" vertical="center"/>
    </xf>
    <xf numFmtId="0" fontId="3" fillId="0" borderId="0" xfId="0" applyFont="1" applyBorder="1" applyAlignment="1" applyProtection="1">
      <alignment vertical="center"/>
    </xf>
    <xf numFmtId="2" fontId="3" fillId="0" borderId="0" xfId="0" applyNumberFormat="1" applyFont="1" applyAlignment="1" applyProtection="1">
      <alignment horizontal="right" vertical="center"/>
    </xf>
    <xf numFmtId="49" fontId="13" fillId="0" borderId="36" xfId="6" applyNumberFormat="1" applyFont="1" applyBorder="1" applyAlignment="1" applyProtection="1">
      <alignment horizontal="center" vertical="center" wrapText="1"/>
    </xf>
    <xf numFmtId="0" fontId="3" fillId="0" borderId="67" xfId="0" applyFont="1" applyBorder="1" applyAlignment="1" applyProtection="1">
      <alignment horizontal="center" vertical="center"/>
    </xf>
    <xf numFmtId="0" fontId="3" fillId="0" borderId="65" xfId="0" applyFont="1" applyBorder="1" applyAlignment="1" applyProtection="1">
      <alignment horizontal="center" vertical="center"/>
    </xf>
    <xf numFmtId="0" fontId="13" fillId="0" borderId="54" xfId="0" applyFont="1" applyBorder="1" applyAlignment="1" applyProtection="1">
      <alignment horizontal="center" vertical="center"/>
    </xf>
    <xf numFmtId="2" fontId="13" fillId="0" borderId="0" xfId="0" applyNumberFormat="1" applyFont="1" applyBorder="1" applyAlignment="1" applyProtection="1">
      <alignment horizontal="left" vertical="center"/>
    </xf>
    <xf numFmtId="0" fontId="3" fillId="0" borderId="38" xfId="0" applyFont="1" applyBorder="1" applyAlignment="1" applyProtection="1">
      <alignment horizontal="left" vertical="center"/>
    </xf>
    <xf numFmtId="2" fontId="3" fillId="0" borderId="39" xfId="0" applyNumberFormat="1" applyFont="1" applyBorder="1" applyAlignment="1" applyProtection="1">
      <alignment horizontal="center" vertical="center"/>
    </xf>
    <xf numFmtId="167" fontId="3" fillId="0" borderId="39" xfId="0" applyNumberFormat="1" applyFont="1" applyBorder="1" applyAlignment="1" applyProtection="1">
      <alignment horizontal="right" vertical="center"/>
    </xf>
    <xf numFmtId="0" fontId="3" fillId="0" borderId="40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/>
    </xf>
    <xf numFmtId="0" fontId="4" fillId="0" borderId="6" xfId="0" applyFont="1" applyBorder="1" applyAlignment="1" applyProtection="1">
      <alignment horizontal="left" vertical="center"/>
    </xf>
    <xf numFmtId="2" fontId="3" fillId="0" borderId="2" xfId="0" applyNumberFormat="1" applyFont="1" applyBorder="1" applyAlignment="1" applyProtection="1">
      <alignment horizontal="center" vertical="center"/>
    </xf>
    <xf numFmtId="167" fontId="3" fillId="0" borderId="2" xfId="0" applyNumberFormat="1" applyFont="1" applyBorder="1" applyAlignment="1" applyProtection="1">
      <alignment horizontal="right" vertical="center"/>
    </xf>
    <xf numFmtId="0" fontId="3" fillId="0" borderId="15" xfId="0" applyFont="1" applyBorder="1" applyAlignment="1" applyProtection="1">
      <alignment horizontal="center" vertical="center"/>
    </xf>
    <xf numFmtId="167" fontId="3" fillId="0" borderId="0" xfId="0" applyNumberFormat="1" applyFont="1" applyBorder="1" applyAlignment="1" applyProtection="1">
      <alignment vertical="center"/>
    </xf>
    <xf numFmtId="0" fontId="3" fillId="0" borderId="6" xfId="4" applyFont="1" applyBorder="1" applyAlignment="1" applyProtection="1">
      <alignment horizontal="left" vertical="center" wrapText="1"/>
    </xf>
    <xf numFmtId="0" fontId="3" fillId="0" borderId="2" xfId="4" applyFont="1" applyBorder="1" applyAlignment="1" applyProtection="1">
      <alignment horizontal="center" vertical="center"/>
    </xf>
    <xf numFmtId="2" fontId="5" fillId="0" borderId="0" xfId="0" applyNumberFormat="1" applyFont="1" applyBorder="1" applyAlignment="1" applyProtection="1">
      <alignment vertical="center"/>
    </xf>
    <xf numFmtId="0" fontId="3" fillId="0" borderId="20" xfId="0" applyFont="1" applyBorder="1" applyAlignment="1" applyProtection="1">
      <alignment horizontal="left" vertical="center"/>
    </xf>
    <xf numFmtId="0" fontId="0" fillId="0" borderId="8" xfId="0" applyBorder="1" applyProtection="1"/>
    <xf numFmtId="2" fontId="3" fillId="0" borderId="15" xfId="0" applyNumberFormat="1" applyFont="1" applyBorder="1" applyAlignment="1" applyProtection="1">
      <alignment vertical="center"/>
    </xf>
    <xf numFmtId="166" fontId="3" fillId="0" borderId="0" xfId="0" applyNumberFormat="1" applyFont="1" applyBorder="1" applyAlignment="1" applyProtection="1">
      <alignment vertical="center"/>
    </xf>
    <xf numFmtId="2" fontId="3" fillId="0" borderId="0" xfId="0" applyNumberFormat="1" applyFont="1" applyAlignment="1" applyProtection="1">
      <alignment horizontal="center" vertical="center"/>
    </xf>
    <xf numFmtId="167" fontId="3" fillId="0" borderId="0" xfId="0" applyNumberFormat="1" applyFont="1" applyAlignment="1" applyProtection="1">
      <alignment horizontal="right" vertical="center"/>
    </xf>
    <xf numFmtId="167" fontId="5" fillId="0" borderId="0" xfId="0" applyNumberFormat="1" applyFont="1" applyBorder="1" applyAlignment="1" applyProtection="1">
      <alignment vertical="center"/>
    </xf>
    <xf numFmtId="0" fontId="4" fillId="0" borderId="16" xfId="0" applyFont="1" applyBorder="1" applyAlignment="1" applyProtection="1">
      <alignment horizontal="left" vertical="center"/>
    </xf>
    <xf numFmtId="0" fontId="3" fillId="0" borderId="17" xfId="0" applyFont="1" applyBorder="1" applyAlignment="1" applyProtection="1">
      <alignment horizontal="left" vertical="center"/>
    </xf>
    <xf numFmtId="2" fontId="3" fillId="0" borderId="16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/>
    </xf>
    <xf numFmtId="166" fontId="3" fillId="0" borderId="0" xfId="0" applyNumberFormat="1" applyFont="1" applyBorder="1" applyAlignment="1" applyProtection="1">
      <alignment horizontal="right" vertical="center"/>
    </xf>
    <xf numFmtId="174" fontId="3" fillId="0" borderId="0" xfId="0" applyNumberFormat="1" applyFont="1" applyBorder="1" applyAlignment="1" applyProtection="1">
      <alignment horizontal="right" vertical="center"/>
    </xf>
    <xf numFmtId="165" fontId="3" fillId="0" borderId="0" xfId="0" applyNumberFormat="1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 vertical="center"/>
    </xf>
    <xf numFmtId="165" fontId="4" fillId="0" borderId="0" xfId="0" applyNumberFormat="1" applyFont="1" applyBorder="1" applyAlignment="1" applyProtection="1">
      <alignment vertical="center"/>
    </xf>
    <xf numFmtId="174" fontId="4" fillId="0" borderId="0" xfId="0" applyNumberFormat="1" applyFont="1" applyBorder="1" applyAlignment="1" applyProtection="1">
      <alignment horizontal="right" vertical="center"/>
    </xf>
    <xf numFmtId="2" fontId="3" fillId="0" borderId="0" xfId="0" applyNumberFormat="1" applyFont="1" applyBorder="1" applyAlignment="1" applyProtection="1">
      <alignment vertical="center"/>
    </xf>
    <xf numFmtId="165" fontId="4" fillId="0" borderId="0" xfId="0" applyNumberFormat="1" applyFont="1" applyAlignment="1" applyProtection="1">
      <alignment horizontal="right" vertical="center"/>
    </xf>
    <xf numFmtId="165" fontId="3" fillId="0" borderId="4" xfId="0" applyNumberFormat="1" applyFont="1" applyBorder="1" applyAlignment="1" applyProtection="1">
      <alignment horizontal="right" vertical="center"/>
    </xf>
    <xf numFmtId="0" fontId="3" fillId="0" borderId="4" xfId="0" applyFont="1" applyBorder="1" applyAlignment="1" applyProtection="1">
      <alignment vertical="center"/>
    </xf>
    <xf numFmtId="165" fontId="3" fillId="0" borderId="9" xfId="0" applyNumberFormat="1" applyFont="1" applyBorder="1" applyAlignment="1" applyProtection="1">
      <alignment horizontal="center" vertical="center" wrapText="1"/>
    </xf>
    <xf numFmtId="165" fontId="13" fillId="0" borderId="4" xfId="0" applyNumberFormat="1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2" fontId="3" fillId="0" borderId="2" xfId="0" applyNumberFormat="1" applyFont="1" applyBorder="1" applyAlignment="1" applyProtection="1">
      <alignment horizontal="left" vertical="center"/>
    </xf>
    <xf numFmtId="165" fontId="5" fillId="0" borderId="2" xfId="0" applyNumberFormat="1" applyFont="1" applyBorder="1" applyAlignment="1" applyProtection="1">
      <alignment horizontal="center" vertical="center"/>
    </xf>
    <xf numFmtId="167" fontId="5" fillId="0" borderId="2" xfId="0" applyNumberFormat="1" applyFont="1" applyBorder="1" applyAlignment="1" applyProtection="1">
      <alignment horizontal="center" vertical="center"/>
    </xf>
    <xf numFmtId="0" fontId="3" fillId="0" borderId="75" xfId="0" applyFont="1" applyFill="1" applyBorder="1" applyAlignment="1" applyProtection="1">
      <alignment vertical="center" wrapText="1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vertical="center"/>
    </xf>
    <xf numFmtId="0" fontId="3" fillId="0" borderId="75" xfId="0" applyFont="1" applyFill="1" applyBorder="1" applyAlignment="1" applyProtection="1">
      <alignment horizontal="center" vertical="center"/>
    </xf>
    <xf numFmtId="174" fontId="3" fillId="0" borderId="75" xfId="0" applyNumberFormat="1" applyFont="1" applyFill="1" applyBorder="1" applyAlignment="1" applyProtection="1">
      <alignment horizontal="right" vertical="center"/>
    </xf>
    <xf numFmtId="0" fontId="5" fillId="0" borderId="1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166" fontId="3" fillId="0" borderId="0" xfId="0" applyNumberFormat="1" applyFont="1" applyFill="1" applyAlignment="1" applyProtection="1">
      <alignment vertical="center"/>
    </xf>
    <xf numFmtId="0" fontId="3" fillId="0" borderId="79" xfId="0" applyFont="1" applyBorder="1" applyAlignment="1" applyProtection="1">
      <alignment vertical="center" wrapText="1"/>
    </xf>
    <xf numFmtId="174" fontId="3" fillId="0" borderId="79" xfId="0" applyNumberFormat="1" applyFont="1" applyBorder="1" applyAlignment="1" applyProtection="1">
      <alignment horizontal="right" vertical="center"/>
    </xf>
    <xf numFmtId="174" fontId="3" fillId="0" borderId="75" xfId="0" applyNumberFormat="1" applyFont="1" applyBorder="1" applyAlignment="1" applyProtection="1">
      <alignment horizontal="right" vertical="center"/>
    </xf>
    <xf numFmtId="0" fontId="5" fillId="0" borderId="10" xfId="0" applyFont="1" applyBorder="1" applyAlignment="1" applyProtection="1">
      <alignment horizontal="center" vertical="center" wrapText="1"/>
    </xf>
    <xf numFmtId="0" fontId="4" fillId="0" borderId="25" xfId="0" applyFont="1" applyBorder="1" applyAlignment="1" applyProtection="1">
      <alignment vertical="center"/>
    </xf>
    <xf numFmtId="0" fontId="5" fillId="0" borderId="3" xfId="0" applyFont="1" applyBorder="1" applyAlignment="1" applyProtection="1">
      <alignment horizontal="center" vertical="center"/>
    </xf>
    <xf numFmtId="0" fontId="3" fillId="0" borderId="2" xfId="0" quotePrefix="1" applyFont="1" applyBorder="1" applyAlignment="1" applyProtection="1">
      <alignment horizontal="left" vertical="center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/>
    </xf>
    <xf numFmtId="0" fontId="3" fillId="0" borderId="2" xfId="0" quotePrefix="1" applyFont="1" applyBorder="1" applyAlignment="1" applyProtection="1">
      <alignment horizontal="left" vertical="center" wrapText="1"/>
    </xf>
    <xf numFmtId="0" fontId="5" fillId="0" borderId="14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vertical="center" wrapText="1"/>
    </xf>
    <xf numFmtId="0" fontId="13" fillId="0" borderId="2" xfId="0" applyFont="1" applyBorder="1" applyAlignment="1" applyProtection="1">
      <alignment horizontal="center" vertical="center"/>
    </xf>
    <xf numFmtId="0" fontId="13" fillId="0" borderId="2" xfId="0" applyFont="1" applyBorder="1" applyAlignment="1" applyProtection="1">
      <alignment vertical="center"/>
    </xf>
    <xf numFmtId="165" fontId="13" fillId="0" borderId="2" xfId="0" applyNumberFormat="1" applyFont="1" applyBorder="1" applyAlignment="1" applyProtection="1">
      <alignment horizontal="right" vertical="center"/>
    </xf>
    <xf numFmtId="165" fontId="3" fillId="0" borderId="2" xfId="0" applyNumberFormat="1" applyFont="1" applyBorder="1" applyAlignment="1" applyProtection="1">
      <alignment horizontal="right" vertical="center"/>
    </xf>
    <xf numFmtId="2" fontId="23" fillId="0" borderId="2" xfId="0" applyNumberFormat="1" applyFont="1" applyBorder="1" applyAlignment="1" applyProtection="1">
      <alignment horizontal="center" vertical="center"/>
    </xf>
    <xf numFmtId="0" fontId="30" fillId="0" borderId="0" xfId="0" applyFont="1" applyAlignment="1" applyProtection="1">
      <alignment vertical="center"/>
    </xf>
    <xf numFmtId="0" fontId="3" fillId="0" borderId="2" xfId="4" applyFont="1" applyBorder="1" applyAlignment="1" applyProtection="1">
      <alignment vertical="center"/>
    </xf>
    <xf numFmtId="0" fontId="3" fillId="0" borderId="2" xfId="4" applyFont="1" applyBorder="1" applyAlignment="1" applyProtection="1">
      <alignment vertical="center" wrapText="1"/>
    </xf>
    <xf numFmtId="0" fontId="3" fillId="0" borderId="2" xfId="4" quotePrefix="1" applyFont="1" applyBorder="1" applyAlignment="1" applyProtection="1">
      <alignment horizontal="left" vertical="center"/>
    </xf>
    <xf numFmtId="0" fontId="3" fillId="0" borderId="8" xfId="4" applyFont="1" applyBorder="1" applyAlignment="1" applyProtection="1">
      <alignment vertical="center"/>
    </xf>
    <xf numFmtId="165" fontId="4" fillId="0" borderId="0" xfId="0" applyNumberFormat="1" applyFont="1" applyAlignment="1" applyProtection="1">
      <alignment horizontal="center" vertical="center"/>
    </xf>
    <xf numFmtId="165" fontId="3" fillId="0" borderId="16" xfId="0" applyNumberFormat="1" applyFont="1" applyBorder="1" applyAlignment="1" applyProtection="1">
      <alignment horizontal="right" vertical="center"/>
    </xf>
    <xf numFmtId="4" fontId="32" fillId="0" borderId="0" xfId="1" applyFont="1" applyFill="1" applyAlignment="1" applyProtection="1">
      <alignment vertical="center"/>
    </xf>
    <xf numFmtId="0" fontId="4" fillId="0" borderId="0" xfId="4" applyFont="1" applyProtection="1"/>
    <xf numFmtId="0" fontId="4" fillId="0" borderId="0" xfId="4" applyFont="1" applyAlignment="1" applyProtection="1">
      <alignment horizontal="center"/>
    </xf>
    <xf numFmtId="0" fontId="4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horizontal="center" vertical="center"/>
    </xf>
    <xf numFmtId="0" fontId="3" fillId="0" borderId="0" xfId="4" applyFont="1" applyProtection="1"/>
    <xf numFmtId="0" fontId="7" fillId="0" borderId="7" xfId="4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3" fillId="0" borderId="7" xfId="4" applyFont="1" applyBorder="1" applyAlignment="1" applyProtection="1">
      <alignment horizontal="center" vertical="center"/>
    </xf>
    <xf numFmtId="0" fontId="3" fillId="0" borderId="24" xfId="4" applyFont="1" applyBorder="1" applyAlignment="1" applyProtection="1">
      <alignment horizontal="center" vertical="center"/>
    </xf>
    <xf numFmtId="0" fontId="3" fillId="0" borderId="10" xfId="4" applyFont="1" applyBorder="1" applyAlignment="1" applyProtection="1">
      <alignment horizontal="center" vertical="center"/>
    </xf>
    <xf numFmtId="0" fontId="3" fillId="0" borderId="25" xfId="4" applyFont="1" applyBorder="1" applyAlignment="1" applyProtection="1">
      <alignment horizontal="center" vertical="center"/>
    </xf>
    <xf numFmtId="0" fontId="3" fillId="0" borderId="26" xfId="4" applyFont="1" applyBorder="1" applyAlignment="1" applyProtection="1">
      <alignment horizontal="left" vertical="center"/>
    </xf>
    <xf numFmtId="0" fontId="3" fillId="0" borderId="26" xfId="4" applyFont="1" applyBorder="1" applyAlignment="1" applyProtection="1">
      <alignment horizontal="center" vertical="center"/>
    </xf>
    <xf numFmtId="0" fontId="3" fillId="0" borderId="11" xfId="4" applyFont="1" applyBorder="1" applyAlignment="1" applyProtection="1">
      <alignment horizontal="center" vertical="center"/>
    </xf>
    <xf numFmtId="0" fontId="3" fillId="0" borderId="2" xfId="4" applyFont="1" applyBorder="1" applyAlignment="1" applyProtection="1">
      <alignment horizontal="left" vertical="center" wrapText="1"/>
    </xf>
    <xf numFmtId="0" fontId="3" fillId="0" borderId="2" xfId="4" applyFont="1" applyBorder="1" applyAlignment="1" applyProtection="1">
      <alignment horizontal="left" vertical="center"/>
    </xf>
    <xf numFmtId="0" fontId="4" fillId="0" borderId="24" xfId="4" applyFont="1" applyBorder="1" applyAlignment="1" applyProtection="1">
      <alignment horizontal="center" vertical="center"/>
    </xf>
    <xf numFmtId="0" fontId="4" fillId="0" borderId="9" xfId="4" applyFont="1" applyBorder="1" applyAlignment="1" applyProtection="1">
      <alignment horizontal="center" vertical="center"/>
    </xf>
    <xf numFmtId="0" fontId="4" fillId="0" borderId="42" xfId="4" applyFont="1" applyBorder="1" applyAlignment="1" applyProtection="1">
      <alignment horizontal="center" vertical="center"/>
    </xf>
    <xf numFmtId="0" fontId="4" fillId="0" borderId="25" xfId="4" applyFont="1" applyBorder="1" applyAlignment="1" applyProtection="1">
      <alignment horizontal="center" vertical="center"/>
    </xf>
    <xf numFmtId="0" fontId="4" fillId="0" borderId="4" xfId="4" applyFont="1" applyBorder="1" applyAlignment="1" applyProtection="1">
      <alignment horizontal="center" vertical="center"/>
    </xf>
    <xf numFmtId="0" fontId="4" fillId="0" borderId="3" xfId="4" applyFont="1" applyBorder="1" applyAlignment="1" applyProtection="1">
      <alignment horizontal="center" vertical="center"/>
    </xf>
    <xf numFmtId="0" fontId="3" fillId="0" borderId="10" xfId="4" applyFont="1" applyBorder="1" applyAlignment="1" applyProtection="1">
      <alignment horizontal="left" vertical="center"/>
    </xf>
    <xf numFmtId="0" fontId="4" fillId="0" borderId="12" xfId="4" applyFont="1" applyBorder="1" applyAlignment="1" applyProtection="1">
      <alignment horizontal="left" vertical="center" wrapText="1"/>
    </xf>
    <xf numFmtId="0" fontId="3" fillId="0" borderId="8" xfId="4" applyFont="1" applyBorder="1" applyAlignment="1" applyProtection="1">
      <alignment horizontal="center" vertical="center"/>
    </xf>
    <xf numFmtId="0" fontId="3" fillId="0" borderId="14" xfId="4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left" vertical="center"/>
    </xf>
    <xf numFmtId="0" fontId="3" fillId="0" borderId="27" xfId="0" applyFont="1" applyBorder="1" applyAlignment="1" applyProtection="1">
      <alignment horizontal="left" vertical="center"/>
    </xf>
    <xf numFmtId="0" fontId="3" fillId="0" borderId="7" xfId="4" applyFont="1" applyBorder="1" applyAlignment="1" applyProtection="1">
      <alignment horizontal="left" vertical="center" wrapText="1"/>
    </xf>
    <xf numFmtId="0" fontId="3" fillId="0" borderId="28" xfId="0" applyFont="1" applyBorder="1" applyAlignment="1" applyProtection="1">
      <alignment horizontal="left" vertical="center"/>
    </xf>
    <xf numFmtId="0" fontId="3" fillId="0" borderId="10" xfId="4" applyFont="1" applyBorder="1" applyAlignment="1" applyProtection="1">
      <alignment horizontal="left" vertical="center" wrapText="1"/>
    </xf>
    <xf numFmtId="0" fontId="3" fillId="0" borderId="29" xfId="4" applyFont="1" applyBorder="1" applyAlignment="1" applyProtection="1">
      <alignment horizontal="center" vertical="center"/>
    </xf>
    <xf numFmtId="0" fontId="4" fillId="0" borderId="18" xfId="4" applyFont="1" applyBorder="1" applyProtection="1"/>
    <xf numFmtId="0" fontId="3" fillId="0" borderId="19" xfId="4" applyFont="1" applyBorder="1" applyProtection="1"/>
    <xf numFmtId="0" fontId="3" fillId="0" borderId="30" xfId="4" applyFont="1" applyBorder="1" applyProtection="1"/>
    <xf numFmtId="0" fontId="3" fillId="0" borderId="21" xfId="4" applyFont="1" applyBorder="1" applyProtection="1"/>
    <xf numFmtId="0" fontId="3" fillId="0" borderId="31" xfId="4" applyFont="1" applyBorder="1" applyProtection="1"/>
    <xf numFmtId="0" fontId="3" fillId="0" borderId="32" xfId="0" applyFont="1" applyBorder="1" applyAlignment="1" applyProtection="1">
      <alignment wrapText="1"/>
    </xf>
    <xf numFmtId="0" fontId="3" fillId="0" borderId="33" xfId="4" applyFont="1" applyBorder="1" applyProtection="1"/>
    <xf numFmtId="0" fontId="3" fillId="0" borderId="34" xfId="4" applyFont="1" applyBorder="1" applyProtection="1"/>
    <xf numFmtId="0" fontId="3" fillId="0" borderId="0" xfId="4" applyFont="1" applyAlignment="1" applyProtection="1">
      <alignment horizontal="center"/>
    </xf>
    <xf numFmtId="0" fontId="4" fillId="0" borderId="16" xfId="4" applyFont="1" applyBorder="1" applyProtection="1"/>
    <xf numFmtId="0" fontId="4" fillId="0" borderId="1" xfId="4" applyFont="1" applyBorder="1" applyAlignment="1" applyProtection="1">
      <alignment horizontal="center"/>
    </xf>
    <xf numFmtId="166" fontId="3" fillId="0" borderId="0" xfId="4" applyNumberFormat="1" applyFont="1" applyAlignment="1" applyProtection="1">
      <alignment horizontal="right"/>
    </xf>
    <xf numFmtId="0" fontId="4" fillId="0" borderId="16" xfId="4" applyFont="1" applyBorder="1" applyAlignment="1" applyProtection="1">
      <alignment vertical="center"/>
    </xf>
    <xf numFmtId="0" fontId="4" fillId="0" borderId="1" xfId="4" applyFont="1" applyBorder="1" applyAlignment="1" applyProtection="1">
      <alignment horizontal="center" vertical="center"/>
    </xf>
    <xf numFmtId="44" fontId="4" fillId="0" borderId="35" xfId="13" applyFont="1" applyFill="1" applyBorder="1" applyAlignment="1" applyProtection="1">
      <alignment horizontal="right" vertical="center"/>
    </xf>
    <xf numFmtId="174" fontId="4" fillId="0" borderId="0" xfId="4" applyNumberFormat="1" applyFont="1" applyAlignment="1" applyProtection="1">
      <alignment horizontal="right" vertical="center"/>
    </xf>
    <xf numFmtId="0" fontId="3" fillId="0" borderId="0" xfId="4" applyFont="1" applyAlignment="1" applyProtection="1">
      <alignment vertical="center"/>
    </xf>
    <xf numFmtId="0" fontId="32" fillId="0" borderId="0" xfId="4" applyFont="1" applyAlignment="1" applyProtection="1">
      <alignment vertical="center"/>
    </xf>
    <xf numFmtId="0" fontId="12" fillId="0" borderId="0" xfId="4" applyFont="1" applyProtection="1"/>
    <xf numFmtId="0" fontId="12" fillId="0" borderId="0" xfId="4" applyFont="1" applyAlignment="1" applyProtection="1">
      <alignment horizontal="center"/>
    </xf>
    <xf numFmtId="168" fontId="4" fillId="0" borderId="35" xfId="4" applyNumberFormat="1" applyFont="1" applyBorder="1" applyAlignment="1" applyProtection="1">
      <alignment horizontal="right"/>
      <protection locked="0"/>
    </xf>
    <xf numFmtId="0" fontId="27" fillId="0" borderId="0" xfId="0" applyFont="1" applyProtection="1"/>
    <xf numFmtId="0" fontId="27" fillId="0" borderId="0" xfId="0" applyFont="1" applyAlignment="1" applyProtection="1">
      <alignment horizontal="center"/>
    </xf>
    <xf numFmtId="0" fontId="31" fillId="0" borderId="0" xfId="0" applyFont="1" applyProtection="1"/>
    <xf numFmtId="0" fontId="4" fillId="0" borderId="0" xfId="6" applyFont="1" applyProtection="1"/>
    <xf numFmtId="0" fontId="28" fillId="0" borderId="0" xfId="0" applyFont="1" applyProtection="1"/>
    <xf numFmtId="0" fontId="27" fillId="0" borderId="0" xfId="6" applyFont="1" applyProtection="1"/>
    <xf numFmtId="0" fontId="3" fillId="0" borderId="0" xfId="6" applyFont="1" applyProtection="1"/>
    <xf numFmtId="0" fontId="3" fillId="0" borderId="0" xfId="6" applyFont="1" applyAlignment="1" applyProtection="1">
      <alignment horizontal="center"/>
    </xf>
    <xf numFmtId="0" fontId="4" fillId="0" borderId="18" xfId="6" applyFont="1" applyBorder="1" applyProtection="1"/>
    <xf numFmtId="0" fontId="3" fillId="0" borderId="19" xfId="6" applyFont="1" applyBorder="1" applyProtection="1"/>
    <xf numFmtId="0" fontId="4" fillId="0" borderId="36" xfId="6" applyFont="1" applyBorder="1" applyAlignment="1" applyProtection="1">
      <alignment horizontal="center"/>
    </xf>
    <xf numFmtId="0" fontId="3" fillId="0" borderId="19" xfId="6" applyFont="1" applyBorder="1" applyAlignment="1" applyProtection="1">
      <alignment horizontal="center" wrapText="1"/>
    </xf>
    <xf numFmtId="0" fontId="3" fillId="0" borderId="36" xfId="6" applyFont="1" applyBorder="1" applyAlignment="1" applyProtection="1">
      <alignment vertical="center"/>
    </xf>
    <xf numFmtId="0" fontId="3" fillId="0" borderId="36" xfId="6" applyFont="1" applyBorder="1" applyAlignment="1" applyProtection="1">
      <alignment horizontal="center" vertical="center"/>
    </xf>
    <xf numFmtId="0" fontId="3" fillId="0" borderId="51" xfId="6" applyFont="1" applyBorder="1" applyProtection="1"/>
    <xf numFmtId="0" fontId="4" fillId="0" borderId="32" xfId="6" applyFont="1" applyBorder="1" applyProtection="1"/>
    <xf numFmtId="0" fontId="3" fillId="0" borderId="33" xfId="6" applyFont="1" applyBorder="1" applyProtection="1"/>
    <xf numFmtId="0" fontId="4" fillId="0" borderId="37" xfId="6" applyFont="1" applyBorder="1" applyProtection="1"/>
    <xf numFmtId="0" fontId="8" fillId="0" borderId="33" xfId="0" applyFont="1" applyBorder="1" applyAlignment="1" applyProtection="1">
      <alignment horizontal="center"/>
    </xf>
    <xf numFmtId="0" fontId="3" fillId="0" borderId="37" xfId="6" applyFont="1" applyBorder="1" applyAlignment="1" applyProtection="1">
      <alignment horizontal="center" vertical="center"/>
    </xf>
    <xf numFmtId="0" fontId="3" fillId="0" borderId="55" xfId="6" applyFont="1" applyBorder="1" applyProtection="1"/>
    <xf numFmtId="0" fontId="3" fillId="0" borderId="56" xfId="6" applyFont="1" applyBorder="1" applyProtection="1"/>
    <xf numFmtId="0" fontId="3" fillId="0" borderId="4" xfId="6" applyFont="1" applyBorder="1" applyProtection="1"/>
    <xf numFmtId="0" fontId="3" fillId="0" borderId="3" xfId="6" applyFont="1" applyBorder="1" applyProtection="1"/>
    <xf numFmtId="0" fontId="3" fillId="0" borderId="10" xfId="6" applyFont="1" applyBorder="1" applyAlignment="1" applyProtection="1">
      <alignment horizontal="center"/>
    </xf>
    <xf numFmtId="2" fontId="3" fillId="0" borderId="10" xfId="6" applyNumberFormat="1" applyFont="1" applyBorder="1" applyAlignment="1" applyProtection="1">
      <alignment horizontal="center"/>
    </xf>
    <xf numFmtId="164" fontId="3" fillId="0" borderId="57" xfId="6" applyNumberFormat="1" applyFont="1" applyBorder="1" applyAlignment="1" applyProtection="1">
      <alignment horizontal="right"/>
    </xf>
    <xf numFmtId="0" fontId="4" fillId="0" borderId="81" xfId="6" applyFont="1" applyBorder="1" applyProtection="1"/>
    <xf numFmtId="0" fontId="4" fillId="0" borderId="80" xfId="6" applyFont="1" applyBorder="1" applyProtection="1"/>
    <xf numFmtId="0" fontId="3" fillId="0" borderId="80" xfId="6" applyFont="1" applyBorder="1" applyProtection="1"/>
    <xf numFmtId="0" fontId="3" fillId="0" borderId="80" xfId="6" applyFont="1" applyBorder="1" applyAlignment="1" applyProtection="1">
      <alignment horizontal="center"/>
    </xf>
    <xf numFmtId="2" fontId="3" fillId="0" borderId="80" xfId="6" applyNumberFormat="1" applyFont="1" applyBorder="1" applyAlignment="1" applyProtection="1">
      <alignment horizontal="center"/>
    </xf>
    <xf numFmtId="164" fontId="3" fillId="0" borderId="82" xfId="6" applyNumberFormat="1" applyFont="1" applyBorder="1" applyAlignment="1" applyProtection="1">
      <alignment horizontal="right"/>
    </xf>
    <xf numFmtId="0" fontId="3" fillId="0" borderId="22" xfId="6" quotePrefix="1" applyFont="1" applyBorder="1" applyAlignment="1" applyProtection="1">
      <alignment horizontal="left" vertical="center"/>
    </xf>
    <xf numFmtId="0" fontId="0" fillId="0" borderId="23" xfId="0" applyBorder="1" applyAlignment="1" applyProtection="1">
      <alignment horizontal="left" vertical="center"/>
    </xf>
    <xf numFmtId="0" fontId="0" fillId="0" borderId="84" xfId="0" applyBorder="1" applyAlignment="1" applyProtection="1">
      <alignment horizontal="center" vertical="center"/>
    </xf>
    <xf numFmtId="164" fontId="3" fillId="0" borderId="85" xfId="6" quotePrefix="1" applyNumberFormat="1" applyFont="1" applyBorder="1" applyAlignment="1" applyProtection="1">
      <alignment horizontal="left" vertical="center"/>
    </xf>
    <xf numFmtId="0" fontId="3" fillId="0" borderId="21" xfId="6" applyFont="1" applyBorder="1" applyProtection="1"/>
    <xf numFmtId="0" fontId="3" fillId="0" borderId="0" xfId="6" quotePrefix="1" applyFont="1" applyBorder="1" applyAlignment="1" applyProtection="1">
      <alignment horizontal="left"/>
    </xf>
    <xf numFmtId="0" fontId="3" fillId="0" borderId="0" xfId="6" applyFont="1" applyBorder="1" applyAlignment="1" applyProtection="1">
      <alignment horizontal="center" vertical="center"/>
    </xf>
    <xf numFmtId="164" fontId="3" fillId="0" borderId="31" xfId="6" applyNumberFormat="1" applyFont="1" applyBorder="1" applyAlignment="1" applyProtection="1">
      <alignment horizontal="right" vertical="center"/>
    </xf>
    <xf numFmtId="0" fontId="4" fillId="0" borderId="50" xfId="6" quotePrefix="1" applyFont="1" applyBorder="1" applyAlignment="1" applyProtection="1">
      <alignment horizontal="left"/>
    </xf>
    <xf numFmtId="0" fontId="3" fillId="0" borderId="36" xfId="6" applyFont="1" applyBorder="1" applyProtection="1"/>
    <xf numFmtId="164" fontId="3" fillId="0" borderId="51" xfId="6" applyNumberFormat="1" applyFont="1" applyBorder="1" applyAlignment="1" applyProtection="1">
      <alignment horizontal="right" vertical="center"/>
    </xf>
    <xf numFmtId="0" fontId="3" fillId="0" borderId="60" xfId="6" applyFont="1" applyBorder="1" applyAlignment="1" applyProtection="1">
      <alignment horizontal="left" vertical="center"/>
    </xf>
    <xf numFmtId="0" fontId="0" fillId="0" borderId="61" xfId="0" applyBorder="1" applyAlignment="1" applyProtection="1">
      <alignment horizontal="left" vertical="center"/>
    </xf>
    <xf numFmtId="0" fontId="0" fillId="0" borderId="39" xfId="0" applyBorder="1" applyAlignment="1" applyProtection="1">
      <alignment horizontal="center" vertical="center"/>
    </xf>
    <xf numFmtId="0" fontId="3" fillId="0" borderId="39" xfId="6" applyFont="1" applyBorder="1" applyAlignment="1" applyProtection="1">
      <alignment horizontal="center" vertical="center"/>
    </xf>
    <xf numFmtId="164" fontId="3" fillId="0" borderId="40" xfId="6" applyNumberFormat="1" applyFont="1" applyBorder="1" applyAlignment="1" applyProtection="1">
      <alignment horizontal="right" vertical="center"/>
    </xf>
    <xf numFmtId="164" fontId="3" fillId="0" borderId="85" xfId="6" applyNumberFormat="1" applyFont="1" applyBorder="1" applyAlignment="1" applyProtection="1">
      <alignment horizontal="left" vertical="center"/>
    </xf>
    <xf numFmtId="0" fontId="4" fillId="0" borderId="21" xfId="6" applyFont="1" applyBorder="1" applyProtection="1"/>
    <xf numFmtId="0" fontId="3" fillId="0" borderId="0" xfId="6" applyFont="1" applyBorder="1" applyProtection="1"/>
    <xf numFmtId="0" fontId="3" fillId="0" borderId="38" xfId="6" applyFont="1" applyBorder="1" applyAlignment="1" applyProtection="1">
      <alignment horizontal="left" vertical="center"/>
    </xf>
    <xf numFmtId="0" fontId="0" fillId="0" borderId="39" xfId="0" applyBorder="1" applyAlignment="1" applyProtection="1">
      <alignment horizontal="left" vertical="center"/>
    </xf>
    <xf numFmtId="0" fontId="2" fillId="0" borderId="39" xfId="0" applyFont="1" applyBorder="1" applyAlignment="1" applyProtection="1">
      <alignment horizontal="center" vertical="center"/>
    </xf>
    <xf numFmtId="0" fontId="3" fillId="0" borderId="83" xfId="6" quotePrefix="1" applyFont="1" applyBorder="1" applyAlignment="1" applyProtection="1">
      <alignment horizontal="left" vertical="center"/>
    </xf>
    <xf numFmtId="0" fontId="0" fillId="0" borderId="84" xfId="0" applyBorder="1" applyAlignment="1" applyProtection="1">
      <alignment horizontal="left" vertical="center"/>
    </xf>
    <xf numFmtId="0" fontId="2" fillId="0" borderId="84" xfId="0" applyFont="1" applyBorder="1" applyAlignment="1" applyProtection="1">
      <alignment horizontal="center" vertical="center"/>
    </xf>
    <xf numFmtId="0" fontId="3" fillId="0" borderId="38" xfId="6" applyFont="1" applyBorder="1" applyAlignment="1" applyProtection="1">
      <alignment horizontal="left" vertical="center"/>
    </xf>
    <xf numFmtId="0" fontId="3" fillId="0" borderId="39" xfId="0" applyFont="1" applyBorder="1" applyAlignment="1" applyProtection="1">
      <alignment horizontal="left" vertical="center"/>
    </xf>
    <xf numFmtId="0" fontId="3" fillId="0" borderId="83" xfId="6" quotePrefix="1" applyFont="1" applyBorder="1" applyAlignment="1" applyProtection="1">
      <alignment horizontal="left" vertical="center"/>
    </xf>
    <xf numFmtId="0" fontId="0" fillId="0" borderId="84" xfId="0" applyBorder="1" applyAlignment="1" applyProtection="1">
      <alignment horizontal="left" vertical="center"/>
    </xf>
    <xf numFmtId="0" fontId="3" fillId="0" borderId="21" xfId="6" quotePrefix="1" applyFont="1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164" fontId="3" fillId="0" borderId="31" xfId="6" applyNumberFormat="1" applyFont="1" applyBorder="1" applyAlignment="1" applyProtection="1">
      <alignment horizontal="left" vertical="center"/>
    </xf>
    <xf numFmtId="0" fontId="4" fillId="0" borderId="50" xfId="6" applyFont="1" applyBorder="1" applyProtection="1"/>
    <xf numFmtId="0" fontId="3" fillId="0" borderId="81" xfId="6" applyFont="1" applyBorder="1" applyAlignment="1" applyProtection="1">
      <alignment horizontal="left" vertical="center"/>
    </xf>
    <xf numFmtId="0" fontId="3" fillId="0" borderId="80" xfId="0" applyFont="1" applyBorder="1" applyAlignment="1" applyProtection="1">
      <alignment horizontal="left" vertical="center"/>
    </xf>
    <xf numFmtId="0" fontId="2" fillId="0" borderId="80" xfId="0" applyFont="1" applyBorder="1" applyAlignment="1" applyProtection="1">
      <alignment horizontal="center" vertical="center"/>
    </xf>
    <xf numFmtId="164" fontId="3" fillId="0" borderId="82" xfId="6" applyNumberFormat="1" applyFont="1" applyBorder="1" applyAlignment="1" applyProtection="1">
      <alignment vertical="center"/>
    </xf>
    <xf numFmtId="0" fontId="3" fillId="0" borderId="32" xfId="6" applyFont="1" applyBorder="1" applyProtection="1"/>
    <xf numFmtId="0" fontId="3" fillId="0" borderId="33" xfId="6" applyFont="1" applyBorder="1" applyAlignment="1" applyProtection="1">
      <alignment horizontal="center" vertical="center"/>
    </xf>
    <xf numFmtId="164" fontId="4" fillId="0" borderId="34" xfId="6" applyNumberFormat="1" applyFont="1" applyBorder="1" applyAlignment="1" applyProtection="1">
      <alignment horizontal="right" vertical="center"/>
    </xf>
    <xf numFmtId="0" fontId="4" fillId="0" borderId="21" xfId="6" quotePrefix="1" applyFont="1" applyBorder="1" applyAlignment="1" applyProtection="1">
      <alignment horizontal="left"/>
    </xf>
    <xf numFmtId="0" fontId="3" fillId="0" borderId="31" xfId="6" applyFont="1" applyBorder="1" applyAlignment="1" applyProtection="1">
      <alignment vertical="center"/>
    </xf>
    <xf numFmtId="0" fontId="3" fillId="0" borderId="47" xfId="6" applyFont="1" applyBorder="1" applyAlignment="1" applyProtection="1">
      <alignment horizontal="left" vertical="center"/>
    </xf>
    <xf numFmtId="0" fontId="3" fillId="0" borderId="48" xfId="0" applyFont="1" applyBorder="1" applyAlignment="1" applyProtection="1">
      <alignment horizontal="left" vertical="center"/>
    </xf>
    <xf numFmtId="0" fontId="2" fillId="0" borderId="48" xfId="0" applyFont="1" applyBorder="1" applyAlignment="1" applyProtection="1">
      <alignment horizontal="center" vertical="center"/>
    </xf>
    <xf numFmtId="0" fontId="3" fillId="0" borderId="48" xfId="6" applyFont="1" applyBorder="1" applyAlignment="1" applyProtection="1">
      <alignment horizontal="center" vertical="center"/>
    </xf>
    <xf numFmtId="0" fontId="3" fillId="0" borderId="59" xfId="6" applyFont="1" applyBorder="1" applyAlignment="1" applyProtection="1">
      <alignment vertical="center"/>
    </xf>
    <xf numFmtId="0" fontId="3" fillId="0" borderId="21" xfId="6" applyFont="1" applyBorder="1" applyAlignment="1" applyProtection="1">
      <alignment horizontal="left" vertical="center"/>
    </xf>
    <xf numFmtId="0" fontId="2" fillId="0" borderId="63" xfId="0" applyFont="1" applyBorder="1" applyAlignment="1" applyProtection="1">
      <alignment horizontal="center" vertical="center"/>
    </xf>
    <xf numFmtId="0" fontId="3" fillId="0" borderId="41" xfId="6" applyFont="1" applyBorder="1" applyAlignment="1" applyProtection="1">
      <alignment horizontal="center" vertical="center"/>
    </xf>
    <xf numFmtId="0" fontId="3" fillId="0" borderId="64" xfId="6" applyFont="1" applyBorder="1" applyAlignment="1" applyProtection="1">
      <alignment vertical="center"/>
    </xf>
    <xf numFmtId="0" fontId="4" fillId="0" borderId="50" xfId="0" applyFont="1" applyBorder="1" applyProtection="1"/>
    <xf numFmtId="0" fontId="3" fillId="0" borderId="36" xfId="0" applyFont="1" applyBorder="1" applyAlignment="1" applyProtection="1">
      <alignment horizontal="left" vertical="center"/>
    </xf>
    <xf numFmtId="0" fontId="2" fillId="0" borderId="36" xfId="0" applyFont="1" applyBorder="1" applyAlignment="1" applyProtection="1">
      <alignment horizontal="center" vertical="center"/>
    </xf>
    <xf numFmtId="0" fontId="3" fillId="0" borderId="51" xfId="6" applyFont="1" applyBorder="1" applyAlignment="1" applyProtection="1">
      <alignment vertical="center"/>
    </xf>
    <xf numFmtId="0" fontId="3" fillId="0" borderId="38" xfId="8" applyFont="1" applyBorder="1" applyAlignment="1" applyProtection="1">
      <alignment horizontal="left" vertical="center"/>
    </xf>
    <xf numFmtId="0" fontId="3" fillId="0" borderId="39" xfId="9" applyFont="1" applyBorder="1" applyAlignment="1" applyProtection="1">
      <alignment horizontal="left" vertical="center"/>
    </xf>
    <xf numFmtId="0" fontId="0" fillId="0" borderId="39" xfId="0" applyBorder="1" applyAlignment="1" applyProtection="1">
      <alignment horizontal="center"/>
    </xf>
    <xf numFmtId="0" fontId="3" fillId="0" borderId="40" xfId="6" applyFont="1" applyBorder="1" applyAlignment="1" applyProtection="1">
      <alignment vertical="center"/>
    </xf>
    <xf numFmtId="0" fontId="2" fillId="0" borderId="84" xfId="9" applyBorder="1" applyAlignment="1" applyProtection="1">
      <alignment horizontal="center"/>
    </xf>
    <xf numFmtId="0" fontId="3" fillId="0" borderId="85" xfId="6" applyFont="1" applyBorder="1" applyAlignment="1" applyProtection="1">
      <alignment vertical="center"/>
    </xf>
    <xf numFmtId="0" fontId="3" fillId="0" borderId="21" xfId="6" applyFont="1" applyBorder="1" applyProtection="1"/>
    <xf numFmtId="0" fontId="0" fillId="0" borderId="0" xfId="0" applyBorder="1" applyProtection="1"/>
    <xf numFmtId="0" fontId="0" fillId="0" borderId="31" xfId="0" applyBorder="1" applyProtection="1"/>
    <xf numFmtId="0" fontId="4" fillId="0" borderId="16" xfId="6" quotePrefix="1" applyFont="1" applyBorder="1" applyAlignment="1" applyProtection="1">
      <alignment horizontal="left" vertical="center"/>
    </xf>
    <xf numFmtId="0" fontId="3" fillId="0" borderId="1" xfId="6" applyFont="1" applyBorder="1" applyAlignment="1" applyProtection="1">
      <alignment horizontal="center"/>
    </xf>
    <xf numFmtId="0" fontId="3" fillId="0" borderId="1" xfId="6" applyFont="1" applyBorder="1" applyProtection="1"/>
    <xf numFmtId="174" fontId="4" fillId="0" borderId="47" xfId="6" applyNumberFormat="1" applyFont="1" applyBorder="1" applyAlignment="1" applyProtection="1">
      <alignment horizontal="right" vertical="center"/>
    </xf>
    <xf numFmtId="0" fontId="32" fillId="0" borderId="17" xfId="6" applyFont="1" applyBorder="1" applyProtection="1"/>
    <xf numFmtId="166" fontId="3" fillId="0" borderId="84" xfId="6" applyNumberFormat="1" applyFont="1" applyBorder="1" applyAlignment="1" applyProtection="1">
      <alignment vertical="center"/>
      <protection locked="0"/>
    </xf>
    <xf numFmtId="174" fontId="3" fillId="0" borderId="84" xfId="6" applyNumberFormat="1" applyFont="1" applyBorder="1" applyAlignment="1" applyProtection="1">
      <alignment vertical="center"/>
    </xf>
    <xf numFmtId="0" fontId="3" fillId="0" borderId="0" xfId="6" applyFont="1" applyBorder="1" applyAlignment="1" applyProtection="1">
      <alignment vertical="center"/>
    </xf>
    <xf numFmtId="174" fontId="3" fillId="0" borderId="7" xfId="6" applyNumberFormat="1" applyFont="1" applyBorder="1" applyAlignment="1" applyProtection="1">
      <alignment vertical="center"/>
    </xf>
    <xf numFmtId="166" fontId="3" fillId="0" borderId="39" xfId="6" applyNumberFormat="1" applyFont="1" applyBorder="1" applyAlignment="1" applyProtection="1">
      <alignment vertical="center"/>
      <protection locked="0"/>
    </xf>
    <xf numFmtId="174" fontId="3" fillId="0" borderId="39" xfId="6" applyNumberFormat="1" applyFont="1" applyBorder="1" applyAlignment="1" applyProtection="1">
      <alignment vertical="center"/>
    </xf>
    <xf numFmtId="174" fontId="3" fillId="0" borderId="37" xfId="6" applyNumberFormat="1" applyFont="1" applyBorder="1" applyAlignment="1" applyProtection="1">
      <alignment vertical="center"/>
    </xf>
    <xf numFmtId="174" fontId="3" fillId="0" borderId="26" xfId="6" applyNumberFormat="1" applyFont="1" applyBorder="1" applyAlignment="1" applyProtection="1">
      <alignment vertical="center"/>
    </xf>
    <xf numFmtId="174" fontId="3" fillId="0" borderId="36" xfId="6" applyNumberFormat="1" applyFont="1" applyBorder="1" applyAlignment="1" applyProtection="1">
      <alignment vertical="center"/>
    </xf>
    <xf numFmtId="2" fontId="3" fillId="0" borderId="0" xfId="6" applyNumberFormat="1" applyFont="1" applyBorder="1" applyAlignment="1" applyProtection="1">
      <alignment vertical="center"/>
    </xf>
    <xf numFmtId="166" fontId="3" fillId="0" borderId="80" xfId="6" applyNumberFormat="1" applyFont="1" applyBorder="1" applyAlignment="1" applyProtection="1">
      <alignment vertical="center"/>
      <protection locked="0"/>
    </xf>
    <xf numFmtId="174" fontId="3" fillId="0" borderId="80" xfId="6" applyNumberFormat="1" applyFont="1" applyBorder="1" applyAlignment="1" applyProtection="1">
      <alignment vertical="center"/>
    </xf>
    <xf numFmtId="0" fontId="3" fillId="0" borderId="33" xfId="6" applyFont="1" applyBorder="1" applyAlignment="1" applyProtection="1">
      <alignment vertical="center"/>
    </xf>
    <xf numFmtId="166" fontId="3" fillId="0" borderId="48" xfId="6" applyNumberFormat="1" applyFont="1" applyBorder="1" applyAlignment="1" applyProtection="1">
      <alignment vertical="center"/>
      <protection locked="0"/>
    </xf>
    <xf numFmtId="174" fontId="3" fillId="0" borderId="48" xfId="6" applyNumberFormat="1" applyFont="1" applyBorder="1" applyAlignment="1" applyProtection="1">
      <alignment vertical="center"/>
    </xf>
    <xf numFmtId="0" fontId="3" fillId="0" borderId="26" xfId="6" applyFont="1" applyBorder="1" applyAlignment="1" applyProtection="1">
      <alignment vertical="center"/>
    </xf>
    <xf numFmtId="0" fontId="25" fillId="0" borderId="0" xfId="0" applyFont="1" applyAlignment="1" applyProtection="1">
      <alignment horizontal="left" wrapText="1"/>
    </xf>
    <xf numFmtId="0" fontId="25" fillId="0" borderId="0" xfId="0" applyFont="1" applyProtection="1"/>
    <xf numFmtId="0" fontId="26" fillId="0" borderId="0" xfId="0" applyFont="1" applyProtection="1"/>
    <xf numFmtId="0" fontId="3" fillId="0" borderId="12" xfId="0" applyFont="1" applyBorder="1" applyAlignment="1" applyProtection="1">
      <alignment vertical="center"/>
    </xf>
    <xf numFmtId="0" fontId="3" fillId="0" borderId="14" xfId="0" applyFont="1" applyBorder="1" applyAlignment="1" applyProtection="1">
      <alignment horizontal="right"/>
    </xf>
    <xf numFmtId="0" fontId="8" fillId="0" borderId="8" xfId="0" applyFont="1" applyBorder="1" applyProtection="1"/>
    <xf numFmtId="0" fontId="3" fillId="0" borderId="12" xfId="0" applyFont="1" applyBorder="1" applyProtection="1"/>
    <xf numFmtId="0" fontId="3" fillId="0" borderId="24" xfId="0" applyFont="1" applyBorder="1" applyProtection="1"/>
    <xf numFmtId="0" fontId="3" fillId="0" borderId="9" xfId="0" applyFont="1" applyBorder="1" applyProtection="1"/>
    <xf numFmtId="0" fontId="3" fillId="0" borderId="25" xfId="0" applyFont="1" applyBorder="1" applyProtection="1"/>
    <xf numFmtId="9" fontId="18" fillId="0" borderId="2" xfId="0" applyNumberFormat="1" applyFont="1" applyBorder="1" applyAlignment="1" applyProtection="1">
      <alignment horizontal="right"/>
    </xf>
    <xf numFmtId="0" fontId="29" fillId="0" borderId="0" xfId="0" applyFont="1" applyProtection="1"/>
    <xf numFmtId="0" fontId="29" fillId="0" borderId="12" xfId="0" applyFont="1" applyBorder="1" applyProtection="1"/>
    <xf numFmtId="0" fontId="29" fillId="0" borderId="11" xfId="0" applyFont="1" applyBorder="1" applyProtection="1"/>
    <xf numFmtId="0" fontId="3" fillId="0" borderId="3" xfId="0" applyFont="1" applyBorder="1" applyAlignment="1" applyProtection="1">
      <alignment horizontal="right"/>
    </xf>
    <xf numFmtId="0" fontId="3" fillId="0" borderId="8" xfId="0" applyFont="1" applyBorder="1" applyAlignment="1" applyProtection="1">
      <alignment horizontal="right"/>
    </xf>
    <xf numFmtId="44" fontId="3" fillId="0" borderId="74" xfId="13" applyFont="1" applyFill="1" applyBorder="1" applyProtection="1"/>
    <xf numFmtId="0" fontId="3" fillId="0" borderId="7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9" fontId="22" fillId="0" borderId="2" xfId="0" applyNumberFormat="1" applyFont="1" applyBorder="1" applyAlignment="1" applyProtection="1">
      <alignment horizontal="right"/>
    </xf>
    <xf numFmtId="44" fontId="3" fillId="0" borderId="74" xfId="13" applyFont="1" applyFill="1" applyBorder="1" applyAlignment="1" applyProtection="1">
      <protection locked="0"/>
    </xf>
    <xf numFmtId="44" fontId="3" fillId="0" borderId="74" xfId="13" applyFont="1" applyFill="1" applyBorder="1" applyProtection="1">
      <protection locked="0"/>
    </xf>
  </cellXfs>
  <cellStyles count="14">
    <cellStyle name="Euro" xfId="2"/>
    <cellStyle name="Komma" xfId="1" builtinId="3"/>
    <cellStyle name="Link" xfId="3" builtinId="8"/>
    <cellStyle name="Prozent" xfId="12" builtinId="5"/>
    <cellStyle name="Standard" xfId="0" builtinId="0"/>
    <cellStyle name="Standard_2003Routine-Ost" xfId="4"/>
    <cellStyle name="Standard_Routine" xfId="5"/>
    <cellStyle name="Standard_Tabelle1" xfId="6"/>
    <cellStyle name="Standard_Tabelle1 2" xfId="11"/>
    <cellStyle name="Standard_Tabelle1_1" xfId="7"/>
    <cellStyle name="Standard_Tabelle1_Tabelle3" xfId="8"/>
    <cellStyle name="Standard_Tabelle3" xfId="9"/>
    <cellStyle name="Währung" xfId="13" builtinId="4"/>
    <cellStyle name="Währung 2" xf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E0FFE0"/>
      <rgbColor rgb="00FFFF80"/>
      <rgbColor rgb="00A6CAF0"/>
      <rgbColor rgb="00DD9CB3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6</xdr:row>
      <xdr:rowOff>28575</xdr:rowOff>
    </xdr:from>
    <xdr:to>
      <xdr:col>8</xdr:col>
      <xdr:colOff>171450</xdr:colOff>
      <xdr:row>7</xdr:row>
      <xdr:rowOff>276225</xdr:rowOff>
    </xdr:to>
    <xdr:sp macro="" textlink="">
      <xdr:nvSpPr>
        <xdr:cNvPr id="14346" name="AutoShape 7">
          <a:extLst>
            <a:ext uri="{FF2B5EF4-FFF2-40B4-BE49-F238E27FC236}">
              <a16:creationId xmlns:a16="http://schemas.microsoft.com/office/drawing/2014/main" id="{00000000-0008-0000-0200-00000A380000}"/>
            </a:ext>
          </a:extLst>
        </xdr:cNvPr>
        <xdr:cNvSpPr>
          <a:spLocks/>
        </xdr:cNvSpPr>
      </xdr:nvSpPr>
      <xdr:spPr bwMode="auto">
        <a:xfrm>
          <a:off x="8591550" y="2762250"/>
          <a:ext cx="171450" cy="600075"/>
        </a:xfrm>
        <a:prstGeom prst="rightBrace">
          <a:avLst>
            <a:gd name="adj1" fmla="val 29167"/>
            <a:gd name="adj2" fmla="val 50685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18</xdr:row>
      <xdr:rowOff>0</xdr:rowOff>
    </xdr:from>
    <xdr:to>
      <xdr:col>8</xdr:col>
      <xdr:colOff>171450</xdr:colOff>
      <xdr:row>19</xdr:row>
      <xdr:rowOff>247650</xdr:rowOff>
    </xdr:to>
    <xdr:sp macro="" textlink="">
      <xdr:nvSpPr>
        <xdr:cNvPr id="7" name="AutoShape 7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>
          <a:spLocks/>
        </xdr:cNvSpPr>
      </xdr:nvSpPr>
      <xdr:spPr bwMode="auto">
        <a:xfrm>
          <a:off x="8591550" y="3724275"/>
          <a:ext cx="171450" cy="600075"/>
        </a:xfrm>
        <a:prstGeom prst="rightBrace">
          <a:avLst>
            <a:gd name="adj1" fmla="val 29167"/>
            <a:gd name="adj2" fmla="val 50685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1733550</xdr:colOff>
      <xdr:row>16</xdr:row>
      <xdr:rowOff>0</xdr:rowOff>
    </xdr:from>
    <xdr:to>
      <xdr:col>2</xdr:col>
      <xdr:colOff>1809750</xdr:colOff>
      <xdr:row>16</xdr:row>
      <xdr:rowOff>0</xdr:rowOff>
    </xdr:to>
    <xdr:sp macro="" textlink="">
      <xdr:nvSpPr>
        <xdr:cNvPr id="31745" name="AutoShape 1">
          <a:extLst>
            <a:ext uri="{FF2B5EF4-FFF2-40B4-BE49-F238E27FC236}">
              <a16:creationId xmlns:a16="http://schemas.microsoft.com/office/drawing/2014/main" id="{00000000-0008-0000-0B00-0000017C0000}"/>
            </a:ext>
          </a:extLst>
        </xdr:cNvPr>
        <xdr:cNvSpPr>
          <a:spLocks/>
        </xdr:cNvSpPr>
      </xdr:nvSpPr>
      <xdr:spPr bwMode="auto">
        <a:xfrm>
          <a:off x="5962650" y="2743200"/>
          <a:ext cx="7620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1733550</xdr:colOff>
      <xdr:row>17</xdr:row>
      <xdr:rowOff>0</xdr:rowOff>
    </xdr:from>
    <xdr:to>
      <xdr:col>2</xdr:col>
      <xdr:colOff>1809750</xdr:colOff>
      <xdr:row>17</xdr:row>
      <xdr:rowOff>0</xdr:rowOff>
    </xdr:to>
    <xdr:sp macro="" textlink="">
      <xdr:nvSpPr>
        <xdr:cNvPr id="31746" name="AutoShape 2">
          <a:extLst>
            <a:ext uri="{FF2B5EF4-FFF2-40B4-BE49-F238E27FC236}">
              <a16:creationId xmlns:a16="http://schemas.microsoft.com/office/drawing/2014/main" id="{00000000-0008-0000-0B00-0000027C0000}"/>
            </a:ext>
          </a:extLst>
        </xdr:cNvPr>
        <xdr:cNvSpPr>
          <a:spLocks/>
        </xdr:cNvSpPr>
      </xdr:nvSpPr>
      <xdr:spPr bwMode="auto">
        <a:xfrm>
          <a:off x="5962650" y="2914650"/>
          <a:ext cx="7620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57150</xdr:colOff>
      <xdr:row>5</xdr:row>
      <xdr:rowOff>152400</xdr:rowOff>
    </xdr:from>
    <xdr:to>
      <xdr:col>4</xdr:col>
      <xdr:colOff>1028700</xdr:colOff>
      <xdr:row>8</xdr:row>
      <xdr:rowOff>66675</xdr:rowOff>
    </xdr:to>
    <xdr:sp macro="" textlink="">
      <xdr:nvSpPr>
        <xdr:cNvPr id="15363" name="Text Box 3">
          <a:extLst>
            <a:ext uri="{FF2B5EF4-FFF2-40B4-BE49-F238E27FC236}">
              <a16:creationId xmlns:a16="http://schemas.microsoft.com/office/drawing/2014/main" id="{00000000-0008-0000-0B00-0000033C0000}"/>
            </a:ext>
          </a:extLst>
        </xdr:cNvPr>
        <xdr:cNvSpPr txBox="1">
          <a:spLocks noChangeArrowheads="1"/>
        </xdr:cNvSpPr>
      </xdr:nvSpPr>
      <xdr:spPr bwMode="auto">
        <a:xfrm>
          <a:off x="7867650" y="1009650"/>
          <a:ext cx="971550" cy="4286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MS Sans"/>
            </a:rPr>
            <a:t>ggf. mehrmals täglich, sofortige Ergebnisübermittlung nach 4 Stunden</a:t>
          </a:r>
          <a:endParaRPr lang="de-DE"/>
        </a:p>
      </xdr:txBody>
    </xdr:sp>
    <xdr:clientData/>
  </xdr:twoCellAnchor>
  <xdr:twoCellAnchor>
    <xdr:from>
      <xdr:col>2</xdr:col>
      <xdr:colOff>2105025</xdr:colOff>
      <xdr:row>10</xdr:row>
      <xdr:rowOff>9525</xdr:rowOff>
    </xdr:from>
    <xdr:to>
      <xdr:col>2</xdr:col>
      <xdr:colOff>2219325</xdr:colOff>
      <xdr:row>13</xdr:row>
      <xdr:rowOff>152400</xdr:rowOff>
    </xdr:to>
    <xdr:sp macro="" textlink="">
      <xdr:nvSpPr>
        <xdr:cNvPr id="31748" name="AutoShape 5">
          <a:extLst>
            <a:ext uri="{FF2B5EF4-FFF2-40B4-BE49-F238E27FC236}">
              <a16:creationId xmlns:a16="http://schemas.microsoft.com/office/drawing/2014/main" id="{00000000-0008-0000-0B00-0000047C0000}"/>
            </a:ext>
          </a:extLst>
        </xdr:cNvPr>
        <xdr:cNvSpPr>
          <a:spLocks/>
        </xdr:cNvSpPr>
      </xdr:nvSpPr>
      <xdr:spPr bwMode="auto">
        <a:xfrm>
          <a:off x="6334125" y="1724025"/>
          <a:ext cx="114300" cy="657225"/>
        </a:xfrm>
        <a:prstGeom prst="rightBrace">
          <a:avLst>
            <a:gd name="adj1" fmla="val 4791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1314450</xdr:colOff>
      <xdr:row>0</xdr:row>
      <xdr:rowOff>9525</xdr:rowOff>
    </xdr:from>
    <xdr:to>
      <xdr:col>4</xdr:col>
      <xdr:colOff>1104900</xdr:colOff>
      <xdr:row>2</xdr:row>
      <xdr:rowOff>161925</xdr:rowOff>
    </xdr:to>
    <xdr:sp macro="" textlink="">
      <xdr:nvSpPr>
        <xdr:cNvPr id="15366" name="Text Box 6">
          <a:extLst>
            <a:ext uri="{FF2B5EF4-FFF2-40B4-BE49-F238E27FC236}">
              <a16:creationId xmlns:a16="http://schemas.microsoft.com/office/drawing/2014/main" id="{00000000-0008-0000-0B00-0000063C0000}"/>
            </a:ext>
          </a:extLst>
        </xdr:cNvPr>
        <xdr:cNvSpPr txBox="1">
          <a:spLocks noChangeArrowheads="1"/>
        </xdr:cNvSpPr>
      </xdr:nvSpPr>
      <xdr:spPr bwMode="auto">
        <a:xfrm>
          <a:off x="3829050" y="9525"/>
          <a:ext cx="5086350" cy="495300"/>
        </a:xfrm>
        <a:prstGeom prst="rect">
          <a:avLst/>
        </a:prstGeom>
        <a:solidFill>
          <a:srgbClr val="FFFFFF"/>
        </a:solidFill>
        <a:ln w="127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In Absprache mit den Ingenieuren der TFW sind Verfahrensprozesse auf Basis von Analysenmethoden zu begleiten, welche situationsabhängig vom Labor selbständig zu entwickeln sind.</a:t>
          </a:r>
          <a:endParaRPr lang="de-DE" i="0"/>
        </a:p>
      </xdr:txBody>
    </xdr:sp>
    <xdr:clientData/>
  </xdr:twoCellAnchor>
  <xdr:twoCellAnchor>
    <xdr:from>
      <xdr:col>2</xdr:col>
      <xdr:colOff>104775</xdr:colOff>
      <xdr:row>26</xdr:row>
      <xdr:rowOff>85725</xdr:rowOff>
    </xdr:from>
    <xdr:to>
      <xdr:col>2</xdr:col>
      <xdr:colOff>2000250</xdr:colOff>
      <xdr:row>29</xdr:row>
      <xdr:rowOff>57150</xdr:rowOff>
    </xdr:to>
    <xdr:sp macro="" textlink="">
      <xdr:nvSpPr>
        <xdr:cNvPr id="15367" name="Text Box 7">
          <a:extLst>
            <a:ext uri="{FF2B5EF4-FFF2-40B4-BE49-F238E27FC236}">
              <a16:creationId xmlns:a16="http://schemas.microsoft.com/office/drawing/2014/main" id="{00000000-0008-0000-0B00-0000073C0000}"/>
            </a:ext>
          </a:extLst>
        </xdr:cNvPr>
        <xdr:cNvSpPr txBox="1">
          <a:spLocks noChangeArrowheads="1"/>
        </xdr:cNvSpPr>
      </xdr:nvSpPr>
      <xdr:spPr bwMode="auto">
        <a:xfrm>
          <a:off x="4333875" y="4543425"/>
          <a:ext cx="1895475" cy="4857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MS Sans"/>
            </a:rPr>
            <a:t>ggf. mehrmals tägliche Untersuchungen von Filtern, chemisch, mikroskopisch, bakteriologisch, sofortige Ergebnisübermittlung nach 4 Stunden</a:t>
          </a:r>
          <a:endParaRPr lang="de-DE"/>
        </a:p>
      </xdr:txBody>
    </xdr:sp>
    <xdr:clientData/>
  </xdr:twoCellAnchor>
  <xdr:twoCellAnchor>
    <xdr:from>
      <xdr:col>1</xdr:col>
      <xdr:colOff>781050</xdr:colOff>
      <xdr:row>26</xdr:row>
      <xdr:rowOff>152400</xdr:rowOff>
    </xdr:from>
    <xdr:to>
      <xdr:col>1</xdr:col>
      <xdr:colOff>1247775</xdr:colOff>
      <xdr:row>29</xdr:row>
      <xdr:rowOff>57150</xdr:rowOff>
    </xdr:to>
    <xdr:sp macro="" textlink="">
      <xdr:nvSpPr>
        <xdr:cNvPr id="31751" name="AutoShape 8">
          <a:extLst>
            <a:ext uri="{FF2B5EF4-FFF2-40B4-BE49-F238E27FC236}">
              <a16:creationId xmlns:a16="http://schemas.microsoft.com/office/drawing/2014/main" id="{00000000-0008-0000-0B00-0000077C0000}"/>
            </a:ext>
          </a:extLst>
        </xdr:cNvPr>
        <xdr:cNvSpPr>
          <a:spLocks/>
        </xdr:cNvSpPr>
      </xdr:nvSpPr>
      <xdr:spPr bwMode="auto">
        <a:xfrm>
          <a:off x="3295650" y="4610100"/>
          <a:ext cx="466725" cy="419100"/>
        </a:xfrm>
        <a:prstGeom prst="rightBrace">
          <a:avLst>
            <a:gd name="adj1" fmla="val 833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171450</xdr:colOff>
      <xdr:row>14</xdr:row>
      <xdr:rowOff>66675</xdr:rowOff>
    </xdr:from>
    <xdr:to>
      <xdr:col>4</xdr:col>
      <xdr:colOff>1066800</xdr:colOff>
      <xdr:row>18</xdr:row>
      <xdr:rowOff>57150</xdr:rowOff>
    </xdr:to>
    <xdr:sp macro="" textlink="">
      <xdr:nvSpPr>
        <xdr:cNvPr id="15370" name="Text Box 10">
          <a:extLst>
            <a:ext uri="{FF2B5EF4-FFF2-40B4-BE49-F238E27FC236}">
              <a16:creationId xmlns:a16="http://schemas.microsoft.com/office/drawing/2014/main" id="{00000000-0008-0000-0B00-00000A3C0000}"/>
            </a:ext>
          </a:extLst>
        </xdr:cNvPr>
        <xdr:cNvSpPr txBox="1">
          <a:spLocks noChangeArrowheads="1"/>
        </xdr:cNvSpPr>
      </xdr:nvSpPr>
      <xdr:spPr bwMode="auto">
        <a:xfrm>
          <a:off x="7981950" y="2466975"/>
          <a:ext cx="895350" cy="676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MS Sans"/>
            </a:rPr>
            <a:t>Eigenständige Nachkontrollen bei Grenzwert-überschreitungen</a:t>
          </a:r>
          <a:endParaRPr lang="de-DE"/>
        </a:p>
      </xdr:txBody>
    </xdr:sp>
    <xdr:clientData/>
  </xdr:twoCellAnchor>
  <xdr:twoCellAnchor>
    <xdr:from>
      <xdr:col>3</xdr:col>
      <xdr:colOff>942975</xdr:colOff>
      <xdr:row>14</xdr:row>
      <xdr:rowOff>114300</xdr:rowOff>
    </xdr:from>
    <xdr:to>
      <xdr:col>4</xdr:col>
      <xdr:colOff>123825</xdr:colOff>
      <xdr:row>18</xdr:row>
      <xdr:rowOff>0</xdr:rowOff>
    </xdr:to>
    <xdr:sp macro="" textlink="">
      <xdr:nvSpPr>
        <xdr:cNvPr id="31753" name="AutoShape 11">
          <a:extLst>
            <a:ext uri="{FF2B5EF4-FFF2-40B4-BE49-F238E27FC236}">
              <a16:creationId xmlns:a16="http://schemas.microsoft.com/office/drawing/2014/main" id="{00000000-0008-0000-0B00-0000097C0000}"/>
            </a:ext>
          </a:extLst>
        </xdr:cNvPr>
        <xdr:cNvSpPr>
          <a:spLocks/>
        </xdr:cNvSpPr>
      </xdr:nvSpPr>
      <xdr:spPr bwMode="auto">
        <a:xfrm>
          <a:off x="7477125" y="2514600"/>
          <a:ext cx="457200" cy="571500"/>
        </a:xfrm>
        <a:prstGeom prst="rightBrace">
          <a:avLst>
            <a:gd name="adj1" fmla="val 1041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1314450</xdr:colOff>
      <xdr:row>20</xdr:row>
      <xdr:rowOff>38100</xdr:rowOff>
    </xdr:from>
    <xdr:to>
      <xdr:col>2</xdr:col>
      <xdr:colOff>2200275</xdr:colOff>
      <xdr:row>25</xdr:row>
      <xdr:rowOff>104775</xdr:rowOff>
    </xdr:to>
    <xdr:sp macro="" textlink="">
      <xdr:nvSpPr>
        <xdr:cNvPr id="31754" name="AutoShape 13">
          <a:extLst>
            <a:ext uri="{FF2B5EF4-FFF2-40B4-BE49-F238E27FC236}">
              <a16:creationId xmlns:a16="http://schemas.microsoft.com/office/drawing/2014/main" id="{00000000-0008-0000-0B00-00000A7C0000}"/>
            </a:ext>
          </a:extLst>
        </xdr:cNvPr>
        <xdr:cNvSpPr>
          <a:spLocks/>
        </xdr:cNvSpPr>
      </xdr:nvSpPr>
      <xdr:spPr bwMode="auto">
        <a:xfrm>
          <a:off x="5543550" y="3467100"/>
          <a:ext cx="885825" cy="923925"/>
        </a:xfrm>
        <a:prstGeom prst="rightBrace">
          <a:avLst>
            <a:gd name="adj1" fmla="val 86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zoomScaleNormal="100" zoomScaleSheetLayoutView="120" workbookViewId="0">
      <selection activeCell="F21" sqref="F21"/>
    </sheetView>
  </sheetViews>
  <sheetFormatPr baseColWidth="10" defaultColWidth="11.42578125" defaultRowHeight="12.75"/>
  <cols>
    <col min="1" max="4" width="11.42578125" style="68"/>
    <col min="5" max="5" width="16.5703125" style="68" customWidth="1"/>
    <col min="6" max="6" width="20.42578125" style="68" customWidth="1"/>
    <col min="7" max="7" width="24.85546875" style="68" customWidth="1"/>
    <col min="8" max="16384" width="11.42578125" style="68"/>
  </cols>
  <sheetData>
    <row r="1" spans="1:7" ht="14.1" customHeight="1">
      <c r="A1" s="67" t="s">
        <v>496</v>
      </c>
      <c r="F1" s="69"/>
    </row>
    <row r="2" spans="1:7" ht="14.1" customHeight="1">
      <c r="A2" s="67"/>
      <c r="F2" s="69"/>
    </row>
    <row r="3" spans="1:7" ht="14.1" customHeight="1">
      <c r="A3" s="67" t="s">
        <v>17</v>
      </c>
      <c r="B3" s="67"/>
      <c r="C3" s="67"/>
      <c r="D3" s="67"/>
      <c r="E3" s="67"/>
      <c r="F3" s="70"/>
    </row>
    <row r="4" spans="1:7" ht="14.1" customHeight="1" thickBot="1">
      <c r="A4" s="67"/>
      <c r="B4" s="67"/>
      <c r="C4" s="67"/>
      <c r="D4" s="67"/>
      <c r="E4" s="67"/>
      <c r="F4" s="70"/>
    </row>
    <row r="5" spans="1:7" ht="27.95" customHeight="1" thickBot="1">
      <c r="A5" s="71" t="s">
        <v>494</v>
      </c>
      <c r="B5" s="72"/>
      <c r="C5" s="72"/>
      <c r="D5" s="72"/>
      <c r="E5" s="72"/>
      <c r="F5" s="73">
        <v>100</v>
      </c>
      <c r="G5" s="74"/>
    </row>
    <row r="6" spans="1:7" ht="14.1" customHeight="1" thickBot="1">
      <c r="E6" s="75"/>
      <c r="F6" s="69"/>
    </row>
    <row r="7" spans="1:7" ht="14.1" customHeight="1">
      <c r="A7" s="76" t="s">
        <v>18</v>
      </c>
      <c r="B7" s="77"/>
      <c r="C7" s="77"/>
      <c r="D7" s="77"/>
      <c r="E7" s="78"/>
      <c r="F7" s="79" t="s">
        <v>95</v>
      </c>
      <c r="G7" s="74"/>
    </row>
    <row r="8" spans="1:7" ht="27.95" customHeight="1">
      <c r="A8" s="80" t="s">
        <v>11</v>
      </c>
      <c r="B8" s="81"/>
      <c r="C8" s="81"/>
      <c r="D8" s="81"/>
      <c r="E8" s="82"/>
      <c r="F8" s="63"/>
      <c r="G8" s="83"/>
    </row>
    <row r="9" spans="1:7" ht="27.95" customHeight="1">
      <c r="A9" s="80" t="s">
        <v>12</v>
      </c>
      <c r="B9" s="81"/>
      <c r="C9" s="81"/>
      <c r="D9" s="81"/>
      <c r="E9" s="82"/>
      <c r="F9" s="63"/>
      <c r="G9" s="83"/>
    </row>
    <row r="10" spans="1:7" ht="27.95" customHeight="1">
      <c r="A10" s="80" t="s">
        <v>13</v>
      </c>
      <c r="B10" s="81"/>
      <c r="C10" s="81"/>
      <c r="D10" s="81"/>
      <c r="E10" s="82"/>
      <c r="F10" s="63"/>
      <c r="G10" s="83"/>
    </row>
    <row r="11" spans="1:7" ht="27.95" customHeight="1" thickBot="1">
      <c r="A11" s="84" t="s">
        <v>324</v>
      </c>
      <c r="B11" s="85"/>
      <c r="C11" s="85"/>
      <c r="D11" s="85"/>
      <c r="E11" s="86"/>
      <c r="F11" s="62"/>
      <c r="G11" s="83"/>
    </row>
    <row r="12" spans="1:7" ht="14.1" customHeight="1" thickBot="1">
      <c r="F12" s="87"/>
    </row>
    <row r="13" spans="1:7" s="67" customFormat="1" ht="27.95" customHeight="1" thickBot="1">
      <c r="A13" s="71" t="s">
        <v>493</v>
      </c>
      <c r="B13" s="72"/>
      <c r="C13" s="72"/>
      <c r="D13" s="72"/>
      <c r="E13" s="88"/>
      <c r="F13" s="90">
        <f>(F5)*F9</f>
        <v>0</v>
      </c>
      <c r="G13" s="89"/>
    </row>
    <row r="25" spans="6:6">
      <c r="F25" s="68" t="s">
        <v>492</v>
      </c>
    </row>
  </sheetData>
  <sheetProtection selectLockedCells="1"/>
  <pageMargins left="0.39370078740157483" right="0.39370078740157483" top="0.78740157480314965" bottom="0.39370078740157483" header="1.1811023622047245" footer="0.15748031496062992"/>
  <pageSetup paperSize="9" scale="98" firstPageNumber="4" orientation="landscape" useFirstPageNumber="1" r:id="rId1"/>
  <headerFooter alignWithMargins="0">
    <oddFooter xml:space="preserve">&amp;L&amp;8 1.1 Beratung Trinkwasser/TWA Zeigerheim sowie angeschlossene Netze&amp;C
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zoomScaleNormal="100" zoomScaleSheetLayoutView="100" workbookViewId="0">
      <selection activeCell="F7" sqref="F7"/>
    </sheetView>
  </sheetViews>
  <sheetFormatPr baseColWidth="10" defaultColWidth="11" defaultRowHeight="12.75"/>
  <cols>
    <col min="1" max="1" width="32.140625" style="68" customWidth="1"/>
    <col min="2" max="2" width="9.140625" style="68" customWidth="1"/>
    <col min="3" max="3" width="6.140625" style="204" customWidth="1"/>
    <col min="4" max="4" width="12" style="196" customWidth="1"/>
    <col min="5" max="5" width="21.7109375" style="75" customWidth="1"/>
    <col min="6" max="6" width="10.140625" style="75" customWidth="1"/>
    <col min="7" max="7" width="12.85546875" style="68" customWidth="1"/>
    <col min="8" max="8" width="17.85546875" style="68" customWidth="1"/>
    <col min="9" max="9" width="21" style="68" customWidth="1"/>
    <col min="10" max="16384" width="11" style="68"/>
  </cols>
  <sheetData>
    <row r="1" spans="1:10" ht="14.1" customHeight="1">
      <c r="A1" s="67" t="s">
        <v>454</v>
      </c>
      <c r="B1" s="74"/>
      <c r="C1" s="67"/>
      <c r="D1" s="74"/>
      <c r="E1" s="70"/>
      <c r="F1" s="534"/>
      <c r="G1" s="521"/>
      <c r="H1" s="67"/>
      <c r="I1" s="535"/>
      <c r="J1" s="535"/>
    </row>
    <row r="2" spans="1:10" ht="14.1" customHeight="1" thickBot="1">
      <c r="A2" s="67"/>
      <c r="B2" s="196"/>
      <c r="C2" s="68"/>
      <c r="E2" s="69"/>
      <c r="F2" s="536"/>
      <c r="G2" s="521"/>
      <c r="I2" s="535"/>
      <c r="J2" s="535"/>
    </row>
    <row r="3" spans="1:10" ht="14.1" customHeight="1">
      <c r="A3" s="408" t="s">
        <v>60</v>
      </c>
      <c r="B3" s="409" t="s">
        <v>292</v>
      </c>
      <c r="C3" s="537" t="s">
        <v>174</v>
      </c>
      <c r="D3" s="409" t="s">
        <v>151</v>
      </c>
      <c r="E3" s="238" t="s">
        <v>28</v>
      </c>
      <c r="F3" s="538"/>
      <c r="G3" s="539"/>
      <c r="H3" s="414" t="s">
        <v>43</v>
      </c>
      <c r="I3" s="535"/>
      <c r="J3" s="535"/>
    </row>
    <row r="4" spans="1:10" ht="27" customHeight="1" thickBot="1">
      <c r="A4" s="415"/>
      <c r="B4" s="416"/>
      <c r="C4" s="416"/>
      <c r="D4" s="416"/>
      <c r="E4" s="418" t="s">
        <v>35</v>
      </c>
      <c r="F4" s="418" t="s">
        <v>2</v>
      </c>
      <c r="G4" s="540" t="s">
        <v>3</v>
      </c>
      <c r="H4" s="420"/>
      <c r="I4" s="541"/>
      <c r="J4" s="535"/>
    </row>
    <row r="5" spans="1:10" s="204" customFormat="1" ht="14.1" customHeight="1">
      <c r="A5" s="542"/>
      <c r="B5" s="244"/>
      <c r="C5" s="447"/>
      <c r="D5" s="447"/>
      <c r="E5" s="244"/>
      <c r="F5" s="543"/>
      <c r="G5" s="544"/>
      <c r="H5" s="545"/>
      <c r="I5" s="546"/>
      <c r="J5" s="547"/>
    </row>
    <row r="6" spans="1:10" ht="14.1" customHeight="1">
      <c r="A6" s="548" t="s">
        <v>293</v>
      </c>
      <c r="B6" s="122"/>
      <c r="C6" s="121"/>
      <c r="D6" s="121"/>
      <c r="E6" s="122"/>
      <c r="F6" s="549"/>
      <c r="G6" s="550"/>
      <c r="H6" s="551"/>
      <c r="I6" s="552"/>
      <c r="J6" s="535"/>
    </row>
    <row r="7" spans="1:10" ht="27.95" customHeight="1">
      <c r="A7" s="553" t="s">
        <v>294</v>
      </c>
      <c r="B7" s="2" t="s">
        <v>295</v>
      </c>
      <c r="C7" s="554">
        <v>1223809</v>
      </c>
      <c r="D7" s="121" t="s">
        <v>296</v>
      </c>
      <c r="E7" s="554">
        <v>4</v>
      </c>
      <c r="F7" s="35"/>
      <c r="G7" s="522">
        <f>E7*F7</f>
        <v>0</v>
      </c>
      <c r="H7" s="551"/>
      <c r="I7" s="555"/>
      <c r="J7" s="552"/>
    </row>
    <row r="8" spans="1:10" ht="14.1" customHeight="1">
      <c r="A8" s="556" t="s">
        <v>140</v>
      </c>
      <c r="B8" s="557"/>
      <c r="C8" s="557"/>
      <c r="D8" s="172"/>
      <c r="E8" s="140">
        <v>4</v>
      </c>
      <c r="F8" s="35"/>
      <c r="G8" s="522">
        <f>E8*F8</f>
        <v>0</v>
      </c>
      <c r="H8" s="558"/>
      <c r="I8" s="555"/>
      <c r="J8" s="559"/>
    </row>
    <row r="9" spans="1:10" ht="14.1" customHeight="1" thickBot="1">
      <c r="A9" s="204"/>
      <c r="B9" s="196"/>
      <c r="C9" s="196"/>
      <c r="E9" s="196"/>
      <c r="F9" s="560"/>
      <c r="G9" s="561"/>
      <c r="H9" s="196"/>
      <c r="I9" s="562"/>
      <c r="J9" s="559"/>
    </row>
    <row r="10" spans="1:10" s="531" customFormat="1" ht="27.95" customHeight="1" thickBot="1">
      <c r="A10" s="563" t="s">
        <v>345</v>
      </c>
      <c r="B10" s="459"/>
      <c r="C10" s="397"/>
      <c r="D10" s="397"/>
      <c r="E10" s="564"/>
      <c r="F10" s="565"/>
      <c r="G10" s="504">
        <f>SUM(G7:G8)</f>
        <v>0</v>
      </c>
      <c r="H10" s="202"/>
      <c r="I10" s="562"/>
      <c r="J10" s="559"/>
    </row>
    <row r="11" spans="1:10" ht="27.95" customHeight="1">
      <c r="A11" s="535"/>
      <c r="B11" s="7"/>
      <c r="C11" s="566"/>
      <c r="D11" s="567"/>
      <c r="E11" s="535"/>
      <c r="F11" s="285"/>
      <c r="G11" s="568"/>
      <c r="H11" s="569"/>
      <c r="I11" s="562"/>
      <c r="J11" s="559"/>
    </row>
    <row r="12" spans="1:10" ht="14.1" customHeight="1">
      <c r="A12" s="535"/>
      <c r="B12" s="7"/>
      <c r="C12" s="547"/>
      <c r="D12" s="547"/>
      <c r="E12" s="535"/>
      <c r="F12" s="285"/>
      <c r="G12" s="570"/>
      <c r="H12" s="570"/>
      <c r="I12" s="552"/>
      <c r="J12" s="559"/>
    </row>
    <row r="13" spans="1:10" ht="27.95" customHeight="1">
      <c r="A13" s="535"/>
      <c r="B13" s="7"/>
      <c r="C13" s="547"/>
      <c r="D13" s="547"/>
      <c r="E13" s="547"/>
      <c r="F13" s="285"/>
      <c r="G13" s="568"/>
      <c r="H13" s="569"/>
      <c r="I13" s="552"/>
      <c r="J13" s="559"/>
    </row>
    <row r="14" spans="1:10" ht="14.25" customHeight="1">
      <c r="A14" s="535"/>
      <c r="B14" s="7"/>
      <c r="C14" s="547"/>
      <c r="D14" s="547"/>
      <c r="E14" s="547"/>
      <c r="F14" s="285"/>
      <c r="G14" s="570"/>
      <c r="H14" s="570"/>
      <c r="I14" s="552"/>
      <c r="J14" s="535"/>
    </row>
    <row r="15" spans="1:10" ht="27.95" customHeight="1">
      <c r="A15" s="281"/>
      <c r="B15" s="64"/>
      <c r="C15" s="571"/>
      <c r="D15" s="571"/>
      <c r="E15" s="281"/>
      <c r="F15" s="283"/>
      <c r="G15" s="572"/>
      <c r="H15" s="573"/>
      <c r="I15" s="574"/>
      <c r="J15" s="535"/>
    </row>
    <row r="16" spans="1:10">
      <c r="A16" s="535"/>
      <c r="B16" s="535"/>
      <c r="C16" s="547"/>
      <c r="D16" s="285"/>
      <c r="E16" s="570"/>
      <c r="F16" s="570"/>
      <c r="G16" s="535"/>
      <c r="H16" s="535"/>
      <c r="I16" s="535"/>
      <c r="J16" s="535"/>
    </row>
    <row r="17" spans="1:10">
      <c r="A17" s="535"/>
      <c r="B17" s="535"/>
      <c r="C17" s="547"/>
      <c r="D17" s="285"/>
      <c r="E17" s="570"/>
      <c r="F17" s="570"/>
      <c r="G17" s="535"/>
      <c r="H17" s="535"/>
      <c r="I17" s="535"/>
      <c r="J17" s="535"/>
    </row>
    <row r="18" spans="1:10">
      <c r="A18" s="535"/>
      <c r="B18" s="535"/>
      <c r="C18" s="547"/>
      <c r="D18" s="285"/>
      <c r="E18" s="570"/>
      <c r="F18" s="570"/>
      <c r="G18" s="535"/>
      <c r="H18" s="535"/>
      <c r="I18" s="535"/>
      <c r="J18" s="535"/>
    </row>
    <row r="19" spans="1:10">
      <c r="A19" s="535"/>
      <c r="B19" s="535"/>
      <c r="C19" s="547"/>
      <c r="D19" s="285"/>
      <c r="E19" s="570"/>
      <c r="F19" s="570"/>
      <c r="G19" s="535"/>
      <c r="H19" s="535"/>
      <c r="I19" s="535"/>
      <c r="J19" s="535"/>
    </row>
    <row r="20" spans="1:10">
      <c r="A20" s="535"/>
      <c r="B20" s="535"/>
      <c r="C20" s="547"/>
      <c r="D20" s="285"/>
      <c r="E20" s="570"/>
      <c r="F20" s="570"/>
      <c r="G20" s="535"/>
      <c r="H20" s="535"/>
      <c r="I20" s="535"/>
      <c r="J20" s="535"/>
    </row>
    <row r="21" spans="1:10">
      <c r="A21" s="535"/>
      <c r="B21" s="535"/>
      <c r="C21" s="547"/>
      <c r="D21" s="285"/>
      <c r="E21" s="570"/>
      <c r="F21" s="570"/>
      <c r="G21" s="535"/>
      <c r="H21" s="535"/>
      <c r="I21" s="535"/>
      <c r="J21" s="535"/>
    </row>
    <row r="22" spans="1:10">
      <c r="A22" s="535"/>
      <c r="B22" s="535"/>
      <c r="C22" s="547"/>
      <c r="D22" s="285"/>
      <c r="E22" s="570"/>
      <c r="F22" s="570"/>
      <c r="G22" s="535"/>
      <c r="H22" s="535"/>
      <c r="I22" s="535"/>
      <c r="J22" s="535"/>
    </row>
    <row r="23" spans="1:10">
      <c r="A23" s="535"/>
      <c r="B23" s="535"/>
      <c r="C23" s="547"/>
      <c r="D23" s="285"/>
      <c r="E23" s="570"/>
      <c r="F23" s="570"/>
      <c r="G23" s="535"/>
      <c r="H23" s="535"/>
      <c r="I23" s="535"/>
      <c r="J23" s="535"/>
    </row>
    <row r="24" spans="1:10">
      <c r="A24" s="535"/>
      <c r="B24" s="535"/>
      <c r="C24" s="547"/>
      <c r="D24" s="285"/>
      <c r="E24" s="570"/>
      <c r="F24" s="570"/>
      <c r="G24" s="535"/>
      <c r="H24" s="535"/>
      <c r="I24" s="535"/>
      <c r="J24" s="535"/>
    </row>
    <row r="25" spans="1:10">
      <c r="A25" s="535"/>
      <c r="B25" s="535"/>
      <c r="C25" s="547"/>
      <c r="D25" s="285"/>
      <c r="E25" s="570"/>
      <c r="F25" s="570"/>
      <c r="G25" s="535"/>
      <c r="H25" s="535"/>
      <c r="I25" s="535"/>
      <c r="J25" s="535"/>
    </row>
    <row r="26" spans="1:10">
      <c r="A26" s="535"/>
      <c r="B26" s="535"/>
      <c r="C26" s="547"/>
      <c r="D26" s="285"/>
      <c r="E26" s="570"/>
      <c r="F26" s="570"/>
      <c r="G26" s="535"/>
      <c r="H26" s="535"/>
      <c r="I26" s="535"/>
      <c r="J26" s="535"/>
    </row>
    <row r="27" spans="1:10">
      <c r="A27" s="535"/>
      <c r="B27" s="535"/>
      <c r="C27" s="547"/>
      <c r="D27" s="285"/>
      <c r="E27" s="570"/>
      <c r="F27" s="570"/>
      <c r="G27" s="535"/>
      <c r="H27" s="535"/>
      <c r="I27" s="535"/>
      <c r="J27" s="535"/>
    </row>
    <row r="28" spans="1:10">
      <c r="A28" s="535"/>
      <c r="B28" s="535"/>
      <c r="C28" s="547"/>
      <c r="D28" s="285"/>
      <c r="E28" s="570"/>
      <c r="F28" s="570"/>
      <c r="G28" s="535"/>
      <c r="H28" s="535"/>
      <c r="I28" s="535"/>
      <c r="J28" s="535"/>
    </row>
    <row r="29" spans="1:10">
      <c r="A29" s="535"/>
      <c r="B29" s="535"/>
      <c r="C29" s="547"/>
      <c r="D29" s="285"/>
      <c r="E29" s="570"/>
      <c r="F29" s="570"/>
      <c r="G29" s="535"/>
      <c r="H29" s="535"/>
      <c r="I29" s="535"/>
      <c r="J29" s="535"/>
    </row>
    <row r="30" spans="1:10">
      <c r="A30" s="535"/>
      <c r="B30" s="535"/>
      <c r="C30" s="547"/>
      <c r="D30" s="285"/>
      <c r="E30" s="570"/>
      <c r="F30" s="570"/>
      <c r="G30" s="535"/>
      <c r="H30" s="535"/>
      <c r="I30" s="535"/>
      <c r="J30" s="535"/>
    </row>
    <row r="34" ht="11.25" customHeight="1"/>
  </sheetData>
  <sheetProtection algorithmName="SHA-512" hashValue="0/Afe1djqq1Cld2Wy1z6wCoSJsiZ7aw4/Ezkof4OeKbS6FLGAOtQ4+iC49NOBcqTVqp5ucBI9NCYGnQ1dd8wug==" saltValue="C2W1Evk4yU/CG32ZYox3FQ==" spinCount="100000" sheet="1" selectLockedCells="1"/>
  <mergeCells count="7">
    <mergeCell ref="I4:I5"/>
    <mergeCell ref="A3:A4"/>
    <mergeCell ref="B3:B4"/>
    <mergeCell ref="C3:C4"/>
    <mergeCell ref="D3:D4"/>
    <mergeCell ref="F3:G3"/>
    <mergeCell ref="H3:H4"/>
  </mergeCells>
  <hyperlinks>
    <hyperlink ref="B7" location="'P503'!A1" display="'P503'!A1"/>
  </hyperlinks>
  <pageMargins left="0.39370078740157483" right="0.19685039370078741" top="0.98425196850393704" bottom="0.62992125984251968" header="0" footer="0.15748031496062992"/>
  <pageSetup paperSize="9" scale="64" orientation="portrait" horizontalDpi="300" verticalDpi="300" r:id="rId1"/>
  <headerFooter alignWithMargins="0">
    <oddFooter xml:space="preserve">&amp;L&amp;8 2.10 Stützpunkt Dörtendorf - Abwasser, Direkteinleiter&amp;C
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showGridLines="0" zoomScale="115" zoomScaleNormal="115" zoomScaleSheetLayoutView="100" workbookViewId="0">
      <selection activeCell="F37" sqref="F37"/>
    </sheetView>
  </sheetViews>
  <sheetFormatPr baseColWidth="10" defaultColWidth="11" defaultRowHeight="14.1" customHeight="1"/>
  <cols>
    <col min="1" max="1" width="28.85546875" style="68" customWidth="1"/>
    <col min="2" max="2" width="9.85546875" style="68" customWidth="1"/>
    <col min="3" max="3" width="12.7109375" style="68" customWidth="1"/>
    <col min="4" max="4" width="30.85546875" style="68" customWidth="1"/>
    <col min="5" max="5" width="8.7109375" style="68" customWidth="1"/>
    <col min="6" max="6" width="12.85546875" style="68" customWidth="1"/>
    <col min="7" max="7" width="14.140625" style="68" customWidth="1"/>
    <col min="8" max="8" width="21.28515625" style="196" customWidth="1"/>
    <col min="9" max="9" width="3" style="68" hidden="1" customWidth="1"/>
    <col min="10" max="16384" width="11" style="68"/>
  </cols>
  <sheetData>
    <row r="1" spans="1:10" ht="14.1" customHeight="1">
      <c r="A1" s="67" t="s">
        <v>455</v>
      </c>
      <c r="B1" s="74"/>
      <c r="C1" s="74"/>
      <c r="D1" s="74"/>
      <c r="E1" s="575"/>
      <c r="F1" s="500"/>
    </row>
    <row r="2" spans="1:10" ht="14.1" customHeight="1">
      <c r="A2" s="382"/>
      <c r="B2" s="118"/>
      <c r="C2" s="118"/>
      <c r="D2" s="118"/>
      <c r="E2" s="576"/>
      <c r="F2" s="576"/>
      <c r="G2" s="577"/>
      <c r="H2" s="118"/>
    </row>
    <row r="3" spans="1:10" ht="14.1" customHeight="1">
      <c r="A3" s="103" t="s">
        <v>60</v>
      </c>
      <c r="B3" s="104" t="s">
        <v>61</v>
      </c>
      <c r="C3" s="105" t="s">
        <v>174</v>
      </c>
      <c r="D3" s="106" t="s">
        <v>151</v>
      </c>
      <c r="E3" s="107" t="s">
        <v>28</v>
      </c>
      <c r="F3" s="578"/>
      <c r="G3" s="578"/>
      <c r="H3" s="110" t="s">
        <v>43</v>
      </c>
    </row>
    <row r="4" spans="1:10" ht="14.1" customHeight="1">
      <c r="A4" s="111"/>
      <c r="B4" s="112"/>
      <c r="C4" s="112"/>
      <c r="D4" s="112"/>
      <c r="E4" s="113" t="s">
        <v>35</v>
      </c>
      <c r="F4" s="114" t="s">
        <v>2</v>
      </c>
      <c r="G4" s="579" t="s">
        <v>3</v>
      </c>
      <c r="H4" s="112"/>
    </row>
    <row r="5" spans="1:10" ht="15" customHeight="1">
      <c r="A5" s="391" t="s">
        <v>30</v>
      </c>
      <c r="B5" s="117"/>
      <c r="C5" s="117"/>
      <c r="D5" s="194"/>
      <c r="E5" s="117"/>
      <c r="F5" s="132"/>
      <c r="G5" s="132"/>
      <c r="H5" s="140"/>
    </row>
    <row r="6" spans="1:10" ht="27.95" customHeight="1">
      <c r="A6" s="121" t="s">
        <v>31</v>
      </c>
      <c r="B6" s="2" t="s">
        <v>44</v>
      </c>
      <c r="C6" s="122" t="s">
        <v>283</v>
      </c>
      <c r="D6" s="142" t="s">
        <v>125</v>
      </c>
      <c r="E6" s="122">
        <v>52</v>
      </c>
      <c r="F6" s="35"/>
      <c r="G6" s="522">
        <f>E6*F6</f>
        <v>0</v>
      </c>
      <c r="H6" s="580"/>
    </row>
    <row r="7" spans="1:10" ht="27.95" customHeight="1">
      <c r="A7" s="121" t="s">
        <v>51</v>
      </c>
      <c r="B7" s="2" t="s">
        <v>45</v>
      </c>
      <c r="C7" s="122" t="s">
        <v>283</v>
      </c>
      <c r="D7" s="142" t="s">
        <v>125</v>
      </c>
      <c r="E7" s="122">
        <v>52</v>
      </c>
      <c r="F7" s="35"/>
      <c r="G7" s="522">
        <f t="shared" ref="G7:G49" si="0">E7*F7</f>
        <v>0</v>
      </c>
      <c r="H7" s="580"/>
    </row>
    <row r="8" spans="1:10" ht="27.95" customHeight="1">
      <c r="A8" s="121" t="s">
        <v>69</v>
      </c>
      <c r="B8" s="2" t="s">
        <v>67</v>
      </c>
      <c r="C8" s="122" t="s">
        <v>283</v>
      </c>
      <c r="D8" s="142" t="s">
        <v>125</v>
      </c>
      <c r="E8" s="122">
        <v>52</v>
      </c>
      <c r="F8" s="35"/>
      <c r="G8" s="522">
        <f t="shared" si="0"/>
        <v>0</v>
      </c>
      <c r="H8" s="580"/>
      <c r="J8" s="83"/>
    </row>
    <row r="9" spans="1:10" ht="27.95" customHeight="1">
      <c r="A9" s="581" t="s">
        <v>198</v>
      </c>
      <c r="B9" s="4" t="s">
        <v>199</v>
      </c>
      <c r="C9" s="122" t="s">
        <v>283</v>
      </c>
      <c r="D9" s="335" t="s">
        <v>125</v>
      </c>
      <c r="E9" s="256">
        <v>1</v>
      </c>
      <c r="F9" s="35"/>
      <c r="G9" s="522">
        <f t="shared" si="0"/>
        <v>0</v>
      </c>
      <c r="H9" s="582"/>
      <c r="J9" s="83"/>
    </row>
    <row r="10" spans="1:10" ht="27.95" customHeight="1">
      <c r="A10" s="437" t="s">
        <v>189</v>
      </c>
      <c r="B10" s="5" t="s">
        <v>190</v>
      </c>
      <c r="C10" s="122" t="s">
        <v>283</v>
      </c>
      <c r="D10" s="437" t="s">
        <v>125</v>
      </c>
      <c r="E10" s="364">
        <v>12</v>
      </c>
      <c r="F10" s="35"/>
      <c r="G10" s="522">
        <f t="shared" si="0"/>
        <v>0</v>
      </c>
      <c r="H10" s="173"/>
      <c r="J10" s="83"/>
    </row>
    <row r="11" spans="1:10" ht="27.95" customHeight="1">
      <c r="A11" s="437" t="s">
        <v>189</v>
      </c>
      <c r="B11" s="5" t="s">
        <v>190</v>
      </c>
      <c r="C11" s="122" t="s">
        <v>283</v>
      </c>
      <c r="D11" s="437" t="s">
        <v>125</v>
      </c>
      <c r="E11" s="122">
        <v>24</v>
      </c>
      <c r="F11" s="35"/>
      <c r="G11" s="522">
        <f t="shared" si="0"/>
        <v>0</v>
      </c>
      <c r="H11" s="583" t="s">
        <v>59</v>
      </c>
      <c r="I11" s="122" t="s">
        <v>59</v>
      </c>
      <c r="J11" s="83"/>
    </row>
    <row r="12" spans="1:10" ht="27.95" customHeight="1">
      <c r="A12" s="437" t="s">
        <v>212</v>
      </c>
      <c r="B12" s="5" t="s">
        <v>195</v>
      </c>
      <c r="C12" s="122" t="s">
        <v>283</v>
      </c>
      <c r="D12" s="437" t="s">
        <v>125</v>
      </c>
      <c r="E12" s="122">
        <v>40</v>
      </c>
      <c r="F12" s="35"/>
      <c r="G12" s="522">
        <f t="shared" si="0"/>
        <v>0</v>
      </c>
      <c r="H12" s="173"/>
      <c r="J12" s="83"/>
    </row>
    <row r="13" spans="1:10" ht="27.95" customHeight="1">
      <c r="A13" s="437" t="s">
        <v>213</v>
      </c>
      <c r="B13" s="5" t="s">
        <v>214</v>
      </c>
      <c r="C13" s="122" t="s">
        <v>283</v>
      </c>
      <c r="D13" s="437" t="s">
        <v>284</v>
      </c>
      <c r="E13" s="122">
        <v>12</v>
      </c>
      <c r="F13" s="35"/>
      <c r="G13" s="522">
        <f t="shared" si="0"/>
        <v>0</v>
      </c>
      <c r="H13" s="173"/>
      <c r="J13" s="83"/>
    </row>
    <row r="14" spans="1:10" ht="27.95" customHeight="1">
      <c r="A14" s="142" t="s">
        <v>176</v>
      </c>
      <c r="B14" s="5" t="s">
        <v>366</v>
      </c>
      <c r="C14" s="122" t="s">
        <v>283</v>
      </c>
      <c r="D14" s="437" t="s">
        <v>284</v>
      </c>
      <c r="E14" s="122">
        <v>40</v>
      </c>
      <c r="F14" s="35"/>
      <c r="G14" s="522">
        <f t="shared" si="0"/>
        <v>0</v>
      </c>
      <c r="H14" s="173"/>
      <c r="J14" s="83"/>
    </row>
    <row r="15" spans="1:10" ht="27.95" customHeight="1">
      <c r="A15" s="584" t="s">
        <v>482</v>
      </c>
      <c r="B15" s="5" t="s">
        <v>483</v>
      </c>
      <c r="C15" s="585" t="s">
        <v>283</v>
      </c>
      <c r="D15" s="586" t="s">
        <v>284</v>
      </c>
      <c r="E15" s="587">
        <v>2</v>
      </c>
      <c r="F15" s="35"/>
      <c r="G15" s="588">
        <f t="shared" si="0"/>
        <v>0</v>
      </c>
      <c r="H15" s="589"/>
      <c r="I15" s="590"/>
      <c r="J15" s="591"/>
    </row>
    <row r="16" spans="1:10" ht="27.95" customHeight="1">
      <c r="A16" s="584" t="s">
        <v>484</v>
      </c>
      <c r="B16" s="5" t="s">
        <v>485</v>
      </c>
      <c r="C16" s="585" t="s">
        <v>283</v>
      </c>
      <c r="D16" s="586" t="s">
        <v>284</v>
      </c>
      <c r="E16" s="587">
        <v>2</v>
      </c>
      <c r="F16" s="35"/>
      <c r="G16" s="588">
        <f t="shared" si="0"/>
        <v>0</v>
      </c>
      <c r="H16" s="589"/>
      <c r="I16" s="590"/>
      <c r="J16" s="591"/>
    </row>
    <row r="17" spans="1:10" ht="27.95" customHeight="1">
      <c r="A17" s="592" t="s">
        <v>29</v>
      </c>
      <c r="B17" s="5" t="s">
        <v>473</v>
      </c>
      <c r="C17" s="122" t="s">
        <v>283</v>
      </c>
      <c r="D17" s="437" t="s">
        <v>284</v>
      </c>
      <c r="E17" s="146">
        <v>2</v>
      </c>
      <c r="F17" s="35"/>
      <c r="G17" s="593">
        <f t="shared" si="0"/>
        <v>0</v>
      </c>
      <c r="H17" s="173" t="s">
        <v>487</v>
      </c>
      <c r="J17" s="83"/>
    </row>
    <row r="18" spans="1:10" ht="28.5" customHeight="1">
      <c r="A18" s="455" t="s">
        <v>474</v>
      </c>
      <c r="B18" s="5" t="s">
        <v>475</v>
      </c>
      <c r="C18" s="122" t="s">
        <v>283</v>
      </c>
      <c r="D18" s="437" t="s">
        <v>284</v>
      </c>
      <c r="E18" s="128">
        <v>2</v>
      </c>
      <c r="F18" s="35"/>
      <c r="G18" s="594">
        <f t="shared" si="0"/>
        <v>0</v>
      </c>
      <c r="H18" s="595" t="s">
        <v>487</v>
      </c>
      <c r="J18" s="83"/>
    </row>
    <row r="19" spans="1:10" ht="27.95" customHeight="1">
      <c r="A19" s="142" t="s">
        <v>38</v>
      </c>
      <c r="B19" s="2" t="s">
        <v>68</v>
      </c>
      <c r="C19" s="122" t="s">
        <v>283</v>
      </c>
      <c r="D19" s="142" t="s">
        <v>125</v>
      </c>
      <c r="E19" s="122">
        <v>12</v>
      </c>
      <c r="F19" s="35"/>
      <c r="G19" s="522">
        <f t="shared" si="0"/>
        <v>0</v>
      </c>
      <c r="H19" s="580"/>
      <c r="J19" s="83"/>
    </row>
    <row r="20" spans="1:10" ht="15" customHeight="1">
      <c r="A20" s="596" t="s">
        <v>41</v>
      </c>
      <c r="B20" s="118"/>
      <c r="C20" s="118"/>
      <c r="D20" s="577"/>
      <c r="E20" s="118"/>
      <c r="F20" s="576"/>
      <c r="G20" s="576"/>
      <c r="H20" s="597"/>
      <c r="J20" s="83"/>
    </row>
    <row r="21" spans="1:10" ht="27.95" customHeight="1">
      <c r="A21" s="142" t="s">
        <v>42</v>
      </c>
      <c r="B21" s="2" t="s">
        <v>50</v>
      </c>
      <c r="C21" s="3" t="s">
        <v>297</v>
      </c>
      <c r="D21" s="598" t="s">
        <v>132</v>
      </c>
      <c r="E21" s="122">
        <v>52</v>
      </c>
      <c r="F21" s="35"/>
      <c r="G21" s="522">
        <f t="shared" si="0"/>
        <v>0</v>
      </c>
      <c r="H21" s="580"/>
      <c r="J21" s="83"/>
    </row>
    <row r="22" spans="1:10" ht="27.75" customHeight="1">
      <c r="A22" s="142" t="s">
        <v>176</v>
      </c>
      <c r="B22" s="2" t="s">
        <v>179</v>
      </c>
      <c r="C22" s="143">
        <v>7816502</v>
      </c>
      <c r="D22" s="203" t="s">
        <v>317</v>
      </c>
      <c r="E22" s="122">
        <v>52</v>
      </c>
      <c r="F22" s="35"/>
      <c r="G22" s="522">
        <f t="shared" si="0"/>
        <v>0</v>
      </c>
      <c r="H22" s="580"/>
      <c r="J22" s="83"/>
    </row>
    <row r="23" spans="1:10" ht="38.25" customHeight="1">
      <c r="A23" s="142" t="s">
        <v>353</v>
      </c>
      <c r="B23" s="2" t="s">
        <v>44</v>
      </c>
      <c r="C23" s="3" t="s">
        <v>297</v>
      </c>
      <c r="D23" s="598" t="s">
        <v>132</v>
      </c>
      <c r="E23" s="122">
        <v>312</v>
      </c>
      <c r="F23" s="35"/>
      <c r="G23" s="522">
        <f t="shared" si="0"/>
        <v>0</v>
      </c>
      <c r="H23" s="599" t="s">
        <v>354</v>
      </c>
      <c r="J23" s="83"/>
    </row>
    <row r="24" spans="1:10" ht="15" customHeight="1">
      <c r="A24" s="596" t="s">
        <v>450</v>
      </c>
      <c r="B24" s="118"/>
      <c r="C24" s="118"/>
      <c r="D24" s="577"/>
      <c r="E24" s="118"/>
      <c r="F24" s="576"/>
      <c r="G24" s="576"/>
      <c r="H24" s="597"/>
      <c r="J24" s="83"/>
    </row>
    <row r="25" spans="1:10" ht="27.95" customHeight="1">
      <c r="A25" s="142" t="s">
        <v>6</v>
      </c>
      <c r="B25" s="2" t="s">
        <v>45</v>
      </c>
      <c r="C25" s="3" t="s">
        <v>297</v>
      </c>
      <c r="D25" s="598" t="s">
        <v>132</v>
      </c>
      <c r="E25" s="122">
        <v>12</v>
      </c>
      <c r="F25" s="35"/>
      <c r="G25" s="522">
        <f t="shared" si="0"/>
        <v>0</v>
      </c>
      <c r="H25" s="580"/>
      <c r="J25" s="83"/>
    </row>
    <row r="26" spans="1:10" ht="27.95" customHeight="1">
      <c r="A26" s="142" t="s">
        <v>39</v>
      </c>
      <c r="B26" s="2" t="s">
        <v>197</v>
      </c>
      <c r="C26" s="3" t="s">
        <v>297</v>
      </c>
      <c r="D26" s="598" t="s">
        <v>132</v>
      </c>
      <c r="E26" s="122">
        <v>20</v>
      </c>
      <c r="F26" s="35"/>
      <c r="G26" s="522">
        <f t="shared" si="0"/>
        <v>0</v>
      </c>
      <c r="H26" s="165" t="s">
        <v>355</v>
      </c>
      <c r="J26" s="83"/>
    </row>
    <row r="27" spans="1:10" ht="27.95" customHeight="1">
      <c r="A27" s="142" t="s">
        <v>111</v>
      </c>
      <c r="B27" s="2" t="s">
        <v>110</v>
      </c>
      <c r="C27" s="3" t="s">
        <v>297</v>
      </c>
      <c r="D27" s="598" t="s">
        <v>132</v>
      </c>
      <c r="E27" s="122">
        <v>52</v>
      </c>
      <c r="F27" s="35"/>
      <c r="G27" s="522">
        <f t="shared" si="0"/>
        <v>0</v>
      </c>
      <c r="H27" s="600"/>
      <c r="J27" s="83"/>
    </row>
    <row r="28" spans="1:10" ht="27.95" customHeight="1">
      <c r="A28" s="142" t="s">
        <v>175</v>
      </c>
      <c r="B28" s="2" t="s">
        <v>178</v>
      </c>
      <c r="C28" s="3" t="s">
        <v>297</v>
      </c>
      <c r="D28" s="598" t="s">
        <v>132</v>
      </c>
      <c r="E28" s="122">
        <v>52</v>
      </c>
      <c r="F28" s="35"/>
      <c r="G28" s="522">
        <f t="shared" si="0"/>
        <v>0</v>
      </c>
      <c r="H28" s="173"/>
      <c r="J28" s="83"/>
    </row>
    <row r="29" spans="1:10" ht="27.95" customHeight="1">
      <c r="A29" s="142" t="s">
        <v>66</v>
      </c>
      <c r="B29" s="2" t="s">
        <v>65</v>
      </c>
      <c r="C29" s="3" t="s">
        <v>297</v>
      </c>
      <c r="D29" s="598" t="s">
        <v>132</v>
      </c>
      <c r="E29" s="122">
        <v>52</v>
      </c>
      <c r="F29" s="35"/>
      <c r="G29" s="522">
        <f t="shared" si="0"/>
        <v>0</v>
      </c>
      <c r="H29" s="580"/>
      <c r="J29" s="83"/>
    </row>
    <row r="30" spans="1:10" ht="27.95" customHeight="1">
      <c r="A30" s="203" t="s">
        <v>103</v>
      </c>
      <c r="B30" s="2" t="s">
        <v>105</v>
      </c>
      <c r="C30" s="122">
        <v>7816402</v>
      </c>
      <c r="D30" s="601" t="s">
        <v>298</v>
      </c>
      <c r="E30" s="122">
        <v>12</v>
      </c>
      <c r="F30" s="35"/>
      <c r="G30" s="522">
        <f t="shared" si="0"/>
        <v>0</v>
      </c>
      <c r="H30" s="599" t="s">
        <v>318</v>
      </c>
      <c r="J30" s="83"/>
    </row>
    <row r="31" spans="1:10" ht="18.75" customHeight="1">
      <c r="A31" s="391" t="s">
        <v>4</v>
      </c>
      <c r="B31" s="117"/>
      <c r="C31" s="117"/>
      <c r="D31" s="194"/>
      <c r="E31" s="117"/>
      <c r="F31" s="132"/>
      <c r="G31" s="132"/>
      <c r="H31" s="602"/>
      <c r="J31" s="83"/>
    </row>
    <row r="32" spans="1:10" ht="27.95" customHeight="1">
      <c r="A32" s="142" t="s">
        <v>40</v>
      </c>
      <c r="B32" s="2" t="s">
        <v>68</v>
      </c>
      <c r="C32" s="6" t="s">
        <v>285</v>
      </c>
      <c r="D32" s="598" t="s">
        <v>126</v>
      </c>
      <c r="E32" s="122">
        <v>12</v>
      </c>
      <c r="F32" s="35"/>
      <c r="G32" s="522">
        <f t="shared" si="0"/>
        <v>0</v>
      </c>
      <c r="H32" s="165" t="s">
        <v>394</v>
      </c>
      <c r="J32" s="83"/>
    </row>
    <row r="33" spans="1:11" ht="27.95" customHeight="1">
      <c r="A33" s="142" t="s">
        <v>175</v>
      </c>
      <c r="B33" s="2" t="s">
        <v>177</v>
      </c>
      <c r="C33" s="6" t="s">
        <v>285</v>
      </c>
      <c r="D33" s="598" t="s">
        <v>126</v>
      </c>
      <c r="E33" s="122">
        <v>40</v>
      </c>
      <c r="F33" s="35"/>
      <c r="G33" s="522">
        <f t="shared" si="0"/>
        <v>0</v>
      </c>
      <c r="H33" s="603"/>
      <c r="J33" s="83"/>
    </row>
    <row r="34" spans="1:11" ht="15" customHeight="1">
      <c r="A34" s="201" t="s">
        <v>5</v>
      </c>
      <c r="B34" s="604"/>
      <c r="C34" s="604"/>
      <c r="D34" s="605"/>
      <c r="E34" s="604"/>
      <c r="F34" s="606"/>
      <c r="G34" s="607"/>
      <c r="H34" s="608"/>
      <c r="J34" s="83"/>
    </row>
    <row r="35" spans="1:11" ht="27.95" customHeight="1">
      <c r="A35" s="142" t="s">
        <v>367</v>
      </c>
      <c r="B35" s="2" t="s">
        <v>370</v>
      </c>
      <c r="C35" s="6" t="s">
        <v>285</v>
      </c>
      <c r="D35" s="598" t="s">
        <v>126</v>
      </c>
      <c r="E35" s="122">
        <v>104</v>
      </c>
      <c r="F35" s="35"/>
      <c r="G35" s="522">
        <f t="shared" si="0"/>
        <v>0</v>
      </c>
      <c r="H35" s="580" t="s">
        <v>372</v>
      </c>
      <c r="J35" s="83"/>
    </row>
    <row r="36" spans="1:11" ht="27.95" customHeight="1">
      <c r="A36" s="142" t="s">
        <v>371</v>
      </c>
      <c r="B36" s="2" t="s">
        <v>463</v>
      </c>
      <c r="C36" s="6" t="s">
        <v>285</v>
      </c>
      <c r="D36" s="598" t="s">
        <v>126</v>
      </c>
      <c r="E36" s="122">
        <v>52</v>
      </c>
      <c r="F36" s="35"/>
      <c r="G36" s="522">
        <f t="shared" si="0"/>
        <v>0</v>
      </c>
      <c r="H36" s="580" t="s">
        <v>373</v>
      </c>
      <c r="J36" s="83"/>
    </row>
    <row r="37" spans="1:11" ht="27.95" customHeight="1">
      <c r="A37" s="142" t="s">
        <v>315</v>
      </c>
      <c r="B37" s="2" t="s">
        <v>9</v>
      </c>
      <c r="C37" s="6" t="s">
        <v>285</v>
      </c>
      <c r="D37" s="598" t="s">
        <v>126</v>
      </c>
      <c r="E37" s="122">
        <v>4</v>
      </c>
      <c r="F37" s="35"/>
      <c r="G37" s="522">
        <f t="shared" si="0"/>
        <v>0</v>
      </c>
      <c r="H37" s="165" t="s">
        <v>374</v>
      </c>
      <c r="J37" s="83"/>
    </row>
    <row r="38" spans="1:11" ht="27.95" customHeight="1">
      <c r="A38" s="203" t="s">
        <v>196</v>
      </c>
      <c r="B38" s="2" t="s">
        <v>194</v>
      </c>
      <c r="C38" s="6" t="s">
        <v>285</v>
      </c>
      <c r="D38" s="598" t="s">
        <v>126</v>
      </c>
      <c r="E38" s="122">
        <v>4</v>
      </c>
      <c r="F38" s="35"/>
      <c r="G38" s="522">
        <f t="shared" si="0"/>
        <v>0</v>
      </c>
      <c r="H38" s="603"/>
      <c r="J38" s="83"/>
    </row>
    <row r="39" spans="1:11" ht="27.95" customHeight="1">
      <c r="A39" s="142" t="s">
        <v>316</v>
      </c>
      <c r="B39" s="2" t="s">
        <v>93</v>
      </c>
      <c r="C39" s="6" t="s">
        <v>285</v>
      </c>
      <c r="D39" s="598" t="s">
        <v>126</v>
      </c>
      <c r="E39" s="122">
        <v>2</v>
      </c>
      <c r="F39" s="35"/>
      <c r="G39" s="522">
        <f t="shared" si="0"/>
        <v>0</v>
      </c>
      <c r="H39" s="599" t="s">
        <v>375</v>
      </c>
      <c r="J39" s="83"/>
    </row>
    <row r="40" spans="1:11" ht="27.95" customHeight="1">
      <c r="A40" s="142" t="s">
        <v>29</v>
      </c>
      <c r="B40" s="2" t="s">
        <v>473</v>
      </c>
      <c r="C40" s="6" t="s">
        <v>285</v>
      </c>
      <c r="D40" s="598" t="s">
        <v>126</v>
      </c>
      <c r="E40" s="122">
        <v>1</v>
      </c>
      <c r="F40" s="35"/>
      <c r="G40" s="522">
        <f t="shared" si="0"/>
        <v>0</v>
      </c>
      <c r="H40" s="580"/>
      <c r="J40" s="83"/>
      <c r="K40" s="609"/>
    </row>
    <row r="41" spans="1:11" s="67" customFormat="1" ht="15" customHeight="1">
      <c r="A41" s="391" t="s">
        <v>104</v>
      </c>
      <c r="B41" s="9"/>
      <c r="C41" s="9"/>
      <c r="D41" s="194"/>
      <c r="E41" s="117"/>
      <c r="F41" s="132"/>
      <c r="G41" s="132"/>
      <c r="H41" s="602"/>
      <c r="J41" s="83"/>
    </row>
    <row r="42" spans="1:11" s="67" customFormat="1" ht="27.95" customHeight="1">
      <c r="A42" s="610" t="s">
        <v>89</v>
      </c>
      <c r="B42" s="2" t="s">
        <v>82</v>
      </c>
      <c r="C42" s="6">
        <v>7812309</v>
      </c>
      <c r="D42" s="121" t="s">
        <v>135</v>
      </c>
      <c r="E42" s="554">
        <v>52</v>
      </c>
      <c r="F42" s="35"/>
      <c r="G42" s="522">
        <f t="shared" si="0"/>
        <v>0</v>
      </c>
      <c r="H42" s="580"/>
      <c r="J42" s="83"/>
    </row>
    <row r="43" spans="1:11" ht="27.95" customHeight="1">
      <c r="A43" s="610" t="s">
        <v>83</v>
      </c>
      <c r="B43" s="2" t="s">
        <v>84</v>
      </c>
      <c r="C43" s="6">
        <v>7816209</v>
      </c>
      <c r="D43" s="121" t="s">
        <v>136</v>
      </c>
      <c r="E43" s="554">
        <v>2</v>
      </c>
      <c r="F43" s="35"/>
      <c r="G43" s="522">
        <f t="shared" si="0"/>
        <v>0</v>
      </c>
      <c r="H43" s="580"/>
      <c r="J43" s="83"/>
    </row>
    <row r="44" spans="1:11" ht="29.25" customHeight="1">
      <c r="A44" s="610" t="s">
        <v>101</v>
      </c>
      <c r="B44" s="2" t="s">
        <v>102</v>
      </c>
      <c r="C44" s="8" t="s">
        <v>323</v>
      </c>
      <c r="D44" s="121" t="s">
        <v>320</v>
      </c>
      <c r="E44" s="554">
        <v>3</v>
      </c>
      <c r="F44" s="35"/>
      <c r="G44" s="522">
        <f t="shared" si="0"/>
        <v>0</v>
      </c>
      <c r="H44" s="580"/>
      <c r="J44" s="83"/>
    </row>
    <row r="45" spans="1:11" ht="27.75" customHeight="1">
      <c r="A45" s="610" t="s">
        <v>106</v>
      </c>
      <c r="B45" s="2" t="s">
        <v>107</v>
      </c>
      <c r="C45" s="122" t="s">
        <v>291</v>
      </c>
      <c r="D45" s="611" t="s">
        <v>133</v>
      </c>
      <c r="E45" s="554">
        <v>6</v>
      </c>
      <c r="F45" s="42"/>
      <c r="G45" s="522">
        <f t="shared" si="0"/>
        <v>0</v>
      </c>
      <c r="H45" s="580"/>
      <c r="J45" s="83"/>
    </row>
    <row r="46" spans="1:11" ht="27" customHeight="1">
      <c r="A46" s="610" t="s">
        <v>106</v>
      </c>
      <c r="B46" s="10" t="s">
        <v>107</v>
      </c>
      <c r="C46" s="122" t="s">
        <v>290</v>
      </c>
      <c r="D46" s="611" t="s">
        <v>134</v>
      </c>
      <c r="E46" s="554">
        <v>6</v>
      </c>
      <c r="F46" s="42"/>
      <c r="G46" s="522">
        <f t="shared" si="0"/>
        <v>0</v>
      </c>
      <c r="H46" s="580"/>
      <c r="J46" s="83"/>
    </row>
    <row r="47" spans="1:11" ht="27.95" customHeight="1">
      <c r="A47" s="612" t="s">
        <v>215</v>
      </c>
      <c r="B47" s="7" t="s">
        <v>208</v>
      </c>
      <c r="C47" s="122" t="s">
        <v>286</v>
      </c>
      <c r="D47" s="610" t="s">
        <v>288</v>
      </c>
      <c r="E47" s="554">
        <v>12</v>
      </c>
      <c r="F47" s="43"/>
      <c r="G47" s="522">
        <f t="shared" si="0"/>
        <v>0</v>
      </c>
      <c r="H47" s="602"/>
      <c r="J47" s="83"/>
    </row>
    <row r="48" spans="1:11" ht="27.95" customHeight="1">
      <c r="A48" s="610" t="s">
        <v>108</v>
      </c>
      <c r="B48" s="10" t="s">
        <v>107</v>
      </c>
      <c r="C48" s="122" t="s">
        <v>287</v>
      </c>
      <c r="D48" s="613" t="s">
        <v>289</v>
      </c>
      <c r="E48" s="554">
        <v>12</v>
      </c>
      <c r="F48" s="44"/>
      <c r="G48" s="522">
        <f t="shared" si="0"/>
        <v>0</v>
      </c>
      <c r="H48" s="602"/>
      <c r="J48" s="83"/>
      <c r="K48" s="614"/>
    </row>
    <row r="49" spans="1:13" ht="27.95" customHeight="1" thickBot="1">
      <c r="A49" s="142" t="s">
        <v>24</v>
      </c>
      <c r="B49" s="2"/>
      <c r="C49" s="2"/>
      <c r="D49" s="142"/>
      <c r="E49" s="122">
        <v>312</v>
      </c>
      <c r="F49" s="35"/>
      <c r="G49" s="522">
        <f t="shared" si="0"/>
        <v>0</v>
      </c>
      <c r="H49" s="580"/>
    </row>
    <row r="50" spans="1:13" ht="27.95" customHeight="1" thickBot="1">
      <c r="A50" s="71" t="s">
        <v>346</v>
      </c>
      <c r="B50" s="516"/>
      <c r="C50" s="516"/>
      <c r="D50" s="72"/>
      <c r="E50" s="271"/>
      <c r="F50" s="615"/>
      <c r="G50" s="504">
        <f>SUM(G42:G49,G35:G40,G32:G33,G25:G30,G21:G23,G6:G19)</f>
        <v>0</v>
      </c>
      <c r="H50" s="74"/>
      <c r="K50" s="268"/>
      <c r="L50" s="67"/>
      <c r="M50" s="616"/>
    </row>
    <row r="51" spans="1:13" ht="14.1" customHeight="1">
      <c r="D51" s="196"/>
      <c r="E51" s="500"/>
      <c r="F51" s="500"/>
    </row>
    <row r="52" spans="1:13" ht="14.1" customHeight="1">
      <c r="D52" s="196"/>
      <c r="E52" s="500"/>
      <c r="F52" s="500"/>
    </row>
    <row r="53" spans="1:13" ht="14.1" customHeight="1">
      <c r="D53" s="196"/>
      <c r="E53" s="500"/>
      <c r="F53" s="500"/>
    </row>
    <row r="54" spans="1:13" ht="12" customHeight="1"/>
    <row r="62" spans="1:13" ht="12" customHeight="1"/>
  </sheetData>
  <sheetProtection algorithmName="SHA-512" hashValue="p7EIRxTzixgnngS283qWlJwTAS0pXMuR8gjl6+FCVUVor9fv2V+84E0Dov4CqH2FGQqEwKk5nMx9q883FBHpoQ==" saltValue="bHHUzu3ojXGCp3484Nj9qw==" spinCount="100000" sheet="1" selectLockedCells="1"/>
  <mergeCells count="9">
    <mergeCell ref="A3:A4"/>
    <mergeCell ref="B3:B4"/>
    <mergeCell ref="C3:C4"/>
    <mergeCell ref="D3:D4"/>
    <mergeCell ref="H37:H38"/>
    <mergeCell ref="H32:H33"/>
    <mergeCell ref="H3:H4"/>
    <mergeCell ref="F3:G3"/>
    <mergeCell ref="H26:H27"/>
  </mergeCells>
  <phoneticPr fontId="11" type="noConversion"/>
  <hyperlinks>
    <hyperlink ref="B6" location="'P100'!A1" display="'P100'!A1"/>
    <hyperlink ref="B7" location="'P101'!A1" display="'P101'!A1"/>
    <hyperlink ref="B19" location="'P111'!A1" display="'P111'!A1"/>
    <hyperlink ref="B21" location="'P226'!A1" display="'P226'!A1"/>
    <hyperlink ref="B25" location="'P101'!A1" display="'P101'!A1"/>
    <hyperlink ref="B32" location="'T111'!A1" display="'T111'!A1"/>
    <hyperlink ref="B40" location="'T490'!A1" display="'T490'!A1"/>
    <hyperlink ref="B29" location="'S100'!A1" display="'S100'!A1"/>
    <hyperlink ref="B8" location="'S102'!A1" display="'S102'!A1"/>
    <hyperlink ref="B22" location="'P204'!A1" display="'P204'!A1"/>
    <hyperlink ref="B35" location="'T100'!A1" display="'T100'!A1"/>
    <hyperlink ref="B42" location="'P502'!A1" display="'P502'!A1"/>
    <hyperlink ref="B43" location="'P602'!A1" display="'P602'!A1"/>
    <hyperlink ref="B9" location="'T490'!A1" display="'T490'!A1"/>
    <hyperlink ref="B10" location="'P203'!A1" display="'P203'!A1"/>
    <hyperlink ref="B11" location="'P203'!A1" display="'P203'!A1"/>
    <hyperlink ref="B26" location="'P214'!A1" display="'P214'!A1"/>
  </hyperlinks>
  <pageMargins left="0.98425196850393704" right="0" top="0.98425196850393704" bottom="0.98425196850393704" header="0.59055118110236227" footer="0.51181102362204722"/>
  <pageSetup paperSize="9" scale="54" fitToWidth="0" fitToHeight="0" orientation="portrait" r:id="rId1"/>
  <headerFooter alignWithMargins="0">
    <oddFooter>&amp;L&amp;8 2.11 TWA Zeigerheim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showGridLines="0" zoomScaleNormal="100" zoomScaleSheetLayoutView="100" workbookViewId="0">
      <selection activeCell="C33" sqref="C33"/>
    </sheetView>
  </sheetViews>
  <sheetFormatPr baseColWidth="10" defaultColWidth="11" defaultRowHeight="14.1" customHeight="1"/>
  <cols>
    <col min="1" max="1" width="37.85546875" style="622" customWidth="1"/>
    <col min="2" max="2" width="25.85546875" style="658" customWidth="1"/>
    <col min="3" max="3" width="34.7109375" style="622" customWidth="1"/>
    <col min="4" max="4" width="19.140625" style="658" customWidth="1"/>
    <col min="5" max="5" width="16.85546875" style="622" customWidth="1"/>
    <col min="6" max="6" width="18.28515625" style="622" customWidth="1"/>
    <col min="7" max="16384" width="11" style="622"/>
  </cols>
  <sheetData>
    <row r="1" spans="1:5" s="617" customFormat="1" ht="14.1" customHeight="1">
      <c r="A1" s="617" t="s">
        <v>456</v>
      </c>
      <c r="B1" s="618"/>
      <c r="D1" s="618"/>
    </row>
    <row r="2" spans="1:5" ht="14.1" customHeight="1">
      <c r="A2" s="619" t="s">
        <v>299</v>
      </c>
      <c r="B2" s="620"/>
      <c r="C2" s="621"/>
      <c r="D2" s="621"/>
      <c r="E2" s="621"/>
    </row>
    <row r="3" spans="1:5" ht="14.1" customHeight="1">
      <c r="A3" s="620" t="s">
        <v>392</v>
      </c>
      <c r="B3" s="621"/>
      <c r="C3" s="621"/>
      <c r="D3" s="621"/>
      <c r="E3" s="621"/>
    </row>
    <row r="4" spans="1:5" ht="14.1" customHeight="1">
      <c r="A4" s="623"/>
      <c r="B4" s="624"/>
      <c r="C4" s="625"/>
      <c r="D4" s="626" t="s">
        <v>28</v>
      </c>
      <c r="E4" s="625"/>
    </row>
    <row r="5" spans="1:5" ht="14.1" customHeight="1">
      <c r="A5" s="627" t="s">
        <v>25</v>
      </c>
      <c r="B5" s="627" t="s">
        <v>26</v>
      </c>
      <c r="C5" s="627" t="s">
        <v>27</v>
      </c>
      <c r="D5" s="628" t="s">
        <v>35</v>
      </c>
      <c r="E5" s="627" t="s">
        <v>71</v>
      </c>
    </row>
    <row r="6" spans="1:5" ht="14.1" customHeight="1">
      <c r="A6" s="629"/>
      <c r="B6" s="629" t="s">
        <v>88</v>
      </c>
      <c r="C6" s="630"/>
      <c r="D6" s="631"/>
      <c r="E6" s="630"/>
    </row>
    <row r="7" spans="1:5" ht="14.1" customHeight="1">
      <c r="A7" s="632" t="s">
        <v>80</v>
      </c>
      <c r="B7" s="633" t="s">
        <v>87</v>
      </c>
      <c r="C7" s="554" t="s">
        <v>100</v>
      </c>
      <c r="D7" s="554">
        <v>12</v>
      </c>
      <c r="E7" s="630"/>
    </row>
    <row r="8" spans="1:5" ht="14.1" customHeight="1">
      <c r="A8" s="633" t="s">
        <v>81</v>
      </c>
      <c r="B8" s="633" t="s">
        <v>87</v>
      </c>
      <c r="C8" s="554" t="s">
        <v>100</v>
      </c>
      <c r="D8" s="554">
        <v>12</v>
      </c>
      <c r="E8" s="630"/>
    </row>
    <row r="9" spans="1:5" ht="14.1" customHeight="1">
      <c r="A9" s="634" t="s">
        <v>74</v>
      </c>
      <c r="B9" s="635"/>
      <c r="C9" s="635"/>
      <c r="D9" s="635"/>
      <c r="E9" s="636"/>
    </row>
    <row r="10" spans="1:5" ht="14.1" customHeight="1">
      <c r="A10" s="637"/>
      <c r="B10" s="638"/>
      <c r="C10" s="638"/>
      <c r="D10" s="638"/>
      <c r="E10" s="639"/>
    </row>
    <row r="11" spans="1:5" ht="14.1" customHeight="1">
      <c r="A11" s="640" t="s">
        <v>72</v>
      </c>
      <c r="B11" s="5" t="s">
        <v>46</v>
      </c>
      <c r="C11" s="640" t="s">
        <v>76</v>
      </c>
      <c r="D11" s="640" t="s">
        <v>70</v>
      </c>
      <c r="E11" s="630"/>
    </row>
    <row r="12" spans="1:5" ht="14.1" customHeight="1">
      <c r="A12" s="633" t="s">
        <v>72</v>
      </c>
      <c r="B12" s="2" t="s">
        <v>49</v>
      </c>
      <c r="C12" s="633" t="s">
        <v>76</v>
      </c>
      <c r="D12" s="633" t="s">
        <v>73</v>
      </c>
      <c r="E12" s="630"/>
    </row>
    <row r="13" spans="1:5" ht="14.1" customHeight="1">
      <c r="A13" s="633" t="s">
        <v>72</v>
      </c>
      <c r="B13" s="2" t="s">
        <v>47</v>
      </c>
      <c r="C13" s="633" t="s">
        <v>76</v>
      </c>
      <c r="D13" s="633"/>
      <c r="E13" s="630"/>
    </row>
    <row r="14" spans="1:5" ht="14.1" customHeight="1">
      <c r="A14" s="633" t="s">
        <v>72</v>
      </c>
      <c r="B14" s="2" t="s">
        <v>65</v>
      </c>
      <c r="C14" s="633" t="s">
        <v>76</v>
      </c>
      <c r="D14" s="633"/>
      <c r="E14" s="630"/>
    </row>
    <row r="15" spans="1:5" ht="14.1" customHeight="1">
      <c r="A15" s="633" t="s">
        <v>335</v>
      </c>
      <c r="B15" s="2" t="s">
        <v>48</v>
      </c>
      <c r="C15" s="633" t="s">
        <v>75</v>
      </c>
      <c r="D15" s="633" t="s">
        <v>70</v>
      </c>
      <c r="E15" s="630"/>
    </row>
    <row r="16" spans="1:5" ht="14.1" customHeight="1">
      <c r="A16" s="633" t="s">
        <v>335</v>
      </c>
      <c r="B16" s="2" t="s">
        <v>65</v>
      </c>
      <c r="C16" s="633" t="s">
        <v>75</v>
      </c>
      <c r="D16" s="633" t="s">
        <v>77</v>
      </c>
      <c r="E16" s="630"/>
    </row>
    <row r="17" spans="1:5" ht="14.1" customHeight="1">
      <c r="A17" s="633" t="s">
        <v>78</v>
      </c>
      <c r="B17" s="2" t="s">
        <v>46</v>
      </c>
      <c r="C17" s="633" t="s">
        <v>76</v>
      </c>
      <c r="D17" s="633" t="s">
        <v>79</v>
      </c>
      <c r="E17" s="630"/>
    </row>
    <row r="18" spans="1:5" ht="14.1" customHeight="1">
      <c r="A18" s="633" t="s">
        <v>97</v>
      </c>
      <c r="B18" s="554"/>
      <c r="C18" s="633" t="s">
        <v>76</v>
      </c>
      <c r="D18" s="633" t="s">
        <v>79</v>
      </c>
      <c r="E18" s="630"/>
    </row>
    <row r="19" spans="1:5" ht="14.1" customHeight="1">
      <c r="A19" s="630"/>
      <c r="B19" s="630"/>
      <c r="C19" s="630"/>
      <c r="D19" s="631"/>
      <c r="E19" s="627"/>
    </row>
    <row r="20" spans="1:5" ht="14.1" customHeight="1">
      <c r="A20" s="641"/>
      <c r="B20" s="170"/>
      <c r="C20" s="642"/>
      <c r="D20" s="642"/>
      <c r="E20" s="643"/>
    </row>
    <row r="21" spans="1:5" ht="14.1" customHeight="1">
      <c r="A21" s="644"/>
      <c r="B21" s="640"/>
      <c r="C21" s="630"/>
      <c r="D21" s="631"/>
      <c r="E21" s="630"/>
    </row>
    <row r="22" spans="1:5" ht="14.1" customHeight="1">
      <c r="A22" s="121"/>
      <c r="B22" s="633"/>
      <c r="C22" s="630"/>
      <c r="D22" s="621"/>
      <c r="E22" s="630"/>
    </row>
    <row r="23" spans="1:5" ht="14.1" customHeight="1">
      <c r="A23" s="121"/>
      <c r="B23" s="633"/>
      <c r="C23" s="630"/>
      <c r="D23" s="631"/>
      <c r="E23" s="630"/>
    </row>
    <row r="24" spans="1:5" ht="14.1" customHeight="1">
      <c r="A24" s="121"/>
      <c r="B24" s="633"/>
      <c r="C24" s="631"/>
      <c r="D24" s="630"/>
      <c r="E24" s="630"/>
    </row>
    <row r="25" spans="1:5" ht="14.1" customHeight="1">
      <c r="A25" s="645"/>
      <c r="B25" s="646"/>
      <c r="C25" s="631"/>
      <c r="D25" s="630"/>
      <c r="E25" s="630"/>
    </row>
    <row r="26" spans="1:5" ht="14.1" customHeight="1" thickBot="1">
      <c r="A26" s="647"/>
      <c r="B26" s="648"/>
      <c r="C26" s="649"/>
      <c r="D26" s="627"/>
      <c r="E26" s="627"/>
    </row>
    <row r="27" spans="1:5" ht="14.1" customHeight="1">
      <c r="A27" s="650" t="s">
        <v>0</v>
      </c>
      <c r="B27" s="651"/>
      <c r="C27" s="652"/>
      <c r="D27" s="622"/>
    </row>
    <row r="28" spans="1:5" ht="14.1" customHeight="1">
      <c r="A28" s="653" t="s">
        <v>8</v>
      </c>
      <c r="B28" s="622"/>
      <c r="C28" s="654"/>
      <c r="D28" s="622"/>
    </row>
    <row r="29" spans="1:5" ht="14.1" customHeight="1">
      <c r="A29" s="653" t="s">
        <v>7</v>
      </c>
      <c r="B29" s="622"/>
      <c r="C29" s="654"/>
      <c r="D29" s="622"/>
    </row>
    <row r="30" spans="1:5" ht="14.1" customHeight="1" thickBot="1">
      <c r="A30" s="655" t="s">
        <v>1</v>
      </c>
      <c r="B30" s="656"/>
      <c r="C30" s="657"/>
      <c r="D30" s="622"/>
    </row>
    <row r="31" spans="1:5" ht="12" customHeight="1">
      <c r="A31" s="617" t="s">
        <v>459</v>
      </c>
      <c r="B31" s="622"/>
      <c r="D31" s="622"/>
    </row>
    <row r="32" spans="1:5" ht="14.1" customHeight="1" thickBot="1">
      <c r="A32" s="617" t="s">
        <v>10</v>
      </c>
      <c r="C32" s="68"/>
      <c r="D32" s="622"/>
    </row>
    <row r="33" spans="1:8" ht="27.75" customHeight="1" thickBot="1">
      <c r="A33" s="659" t="s">
        <v>98</v>
      </c>
      <c r="B33" s="660"/>
      <c r="C33" s="670"/>
      <c r="D33" s="661"/>
    </row>
    <row r="34" spans="1:8" s="666" customFormat="1" ht="27.75" customHeight="1" thickBot="1">
      <c r="A34" s="662" t="s">
        <v>460</v>
      </c>
      <c r="B34" s="663"/>
      <c r="C34" s="664">
        <f>C33*60</f>
        <v>0</v>
      </c>
      <c r="D34" s="665"/>
      <c r="G34" s="667"/>
      <c r="H34" s="667"/>
    </row>
    <row r="35" spans="1:8" ht="14.1" customHeight="1">
      <c r="A35" s="668"/>
      <c r="B35" s="669"/>
      <c r="C35" s="668"/>
      <c r="D35" s="669"/>
      <c r="E35" s="668"/>
    </row>
    <row r="39" spans="1:8" ht="12" customHeight="1"/>
    <row r="49" ht="12" customHeight="1"/>
    <row r="57" ht="12" customHeight="1"/>
  </sheetData>
  <sheetProtection algorithmName="SHA-512" hashValue="VA6Nrkknt0V5JHe9LgH/IW321RkdiIZUUif9zX6jr1gNxNF2B6I33mZ4QHuI6kUYwCAtFHeaUN2mWBabpdwIaQ==" saltValue="ownR3aLkx52+HmiYMk/OBQ==" spinCount="100000" sheet="1" selectLockedCells="1"/>
  <mergeCells count="3">
    <mergeCell ref="A9:E10"/>
    <mergeCell ref="A20:B20"/>
    <mergeCell ref="B25:B26"/>
  </mergeCells>
  <phoneticPr fontId="11" type="noConversion"/>
  <hyperlinks>
    <hyperlink ref="B11" location="'P205'!A1" display="'P205'!A1"/>
    <hyperlink ref="B12" location="'P214'!A1" display="'P214'!A1"/>
    <hyperlink ref="B13" location="'P219'!A1" display="'P219'!A1"/>
    <hyperlink ref="B14" location="'S100'!A1" display="'S100'!A1"/>
    <hyperlink ref="B15" location="'P102'!A1" display="'P102'!A1"/>
    <hyperlink ref="B16" location="'S100'!A1" display="'S100'!A1"/>
    <hyperlink ref="B17" location="'P205'!A1" display="'P205'!A1"/>
    <hyperlink ref="B27" location="'P100'!A1" display="'P100'!A1"/>
    <hyperlink ref="A4" location="'zwingende Normen'!A1" display="'zwingende Normen'!A1"/>
  </hyperlinks>
  <printOptions horizontalCentered="1" verticalCentered="1"/>
  <pageMargins left="0.31496062992125984" right="0.6692913385826772" top="0.39370078740157483" bottom="0.55118110236220474" header="0.39370078740157483" footer="0.15748031496062992"/>
  <pageSetup paperSize="9" scale="65" orientation="portrait" horizontalDpi="300" r:id="rId1"/>
  <headerFooter alignWithMargins="0">
    <oddFooter>&amp;L&amp;8 2.12 Trinkwasseraufbereitungsanlage Zeigerheim Prozesskontrollen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J69"/>
  <sheetViews>
    <sheetView zoomScaleNormal="100" zoomScaleSheetLayoutView="100" workbookViewId="0">
      <selection activeCell="E11" sqref="E11"/>
    </sheetView>
  </sheetViews>
  <sheetFormatPr baseColWidth="10" defaultColWidth="11" defaultRowHeight="14.1" customHeight="1"/>
  <cols>
    <col min="1" max="1" width="9.85546875" style="96" customWidth="1"/>
    <col min="2" max="2" width="17.28515625" style="96" customWidth="1"/>
    <col min="3" max="3" width="10.140625" style="96" customWidth="1"/>
    <col min="4" max="4" width="8" style="149" customWidth="1"/>
    <col min="5" max="5" width="11" style="96"/>
    <col min="6" max="6" width="13.140625" style="96" customWidth="1"/>
    <col min="7" max="7" width="25.28515625" style="96" customWidth="1"/>
    <col min="8" max="16384" width="11" style="96"/>
  </cols>
  <sheetData>
    <row r="1" spans="1:7" s="671" customFormat="1" ht="24" customHeight="1">
      <c r="A1" s="91" t="s">
        <v>457</v>
      </c>
      <c r="D1" s="672"/>
    </row>
    <row r="2" spans="1:7" s="671" customFormat="1" ht="24" customHeight="1">
      <c r="A2" s="673"/>
      <c r="D2" s="672"/>
    </row>
    <row r="3" spans="1:7" s="671" customFormat="1" ht="21.75" customHeight="1">
      <c r="A3" s="674" t="s">
        <v>326</v>
      </c>
      <c r="B3" s="675"/>
      <c r="C3" s="675"/>
      <c r="D3" s="675"/>
      <c r="E3" s="675"/>
      <c r="F3" s="676"/>
      <c r="G3" s="676"/>
    </row>
    <row r="4" spans="1:7" ht="14.1" customHeight="1">
      <c r="A4" s="674"/>
      <c r="B4" s="677"/>
      <c r="C4" s="677"/>
      <c r="D4" s="678"/>
      <c r="E4" s="677"/>
      <c r="F4" s="677"/>
      <c r="G4" s="677"/>
    </row>
    <row r="5" spans="1:7" ht="19.5" customHeight="1">
      <c r="A5" s="674" t="s">
        <v>327</v>
      </c>
      <c r="B5" s="677"/>
      <c r="C5" s="677"/>
      <c r="D5" s="678"/>
      <c r="E5" s="677"/>
      <c r="F5" s="677"/>
      <c r="G5" s="677"/>
    </row>
    <row r="6" spans="1:7" ht="28.5" customHeight="1" thickBot="1">
      <c r="A6" s="674"/>
      <c r="B6" s="677"/>
      <c r="C6" s="677"/>
      <c r="D6" s="678"/>
      <c r="E6" s="535"/>
      <c r="F6" s="677"/>
      <c r="G6" s="677"/>
    </row>
    <row r="7" spans="1:7" ht="14.1" customHeight="1">
      <c r="A7" s="679" t="s">
        <v>94</v>
      </c>
      <c r="B7" s="680"/>
      <c r="C7" s="681" t="s">
        <v>26</v>
      </c>
      <c r="D7" s="682" t="s">
        <v>319</v>
      </c>
      <c r="E7" s="683" t="s">
        <v>2</v>
      </c>
      <c r="F7" s="684" t="s">
        <v>3</v>
      </c>
      <c r="G7" s="685" t="s">
        <v>180</v>
      </c>
    </row>
    <row r="8" spans="1:7" ht="14.1" customHeight="1" thickBot="1">
      <c r="A8" s="686"/>
      <c r="B8" s="687"/>
      <c r="C8" s="688"/>
      <c r="D8" s="689"/>
      <c r="E8" s="690" t="s">
        <v>95</v>
      </c>
      <c r="F8" s="690" t="s">
        <v>95</v>
      </c>
      <c r="G8" s="691"/>
    </row>
    <row r="9" spans="1:7" ht="14.1" customHeight="1">
      <c r="A9" s="692"/>
      <c r="B9" s="693"/>
      <c r="C9" s="694"/>
      <c r="D9" s="695"/>
      <c r="E9" s="695"/>
      <c r="F9" s="696"/>
      <c r="G9" s="697"/>
    </row>
    <row r="10" spans="1:7" ht="14.1" customHeight="1">
      <c r="A10" s="698" t="s">
        <v>182</v>
      </c>
      <c r="B10" s="699"/>
      <c r="C10" s="700"/>
      <c r="D10" s="701"/>
      <c r="E10" s="701"/>
      <c r="F10" s="702"/>
      <c r="G10" s="703"/>
    </row>
    <row r="11" spans="1:7" ht="27.95" customHeight="1" thickBot="1">
      <c r="A11" s="704" t="s">
        <v>99</v>
      </c>
      <c r="B11" s="705"/>
      <c r="C11" s="706" t="s">
        <v>183</v>
      </c>
      <c r="D11" s="293">
        <v>2</v>
      </c>
      <c r="E11" s="773"/>
      <c r="F11" s="774">
        <f>D11*E11</f>
        <v>0</v>
      </c>
      <c r="G11" s="707"/>
    </row>
    <row r="12" spans="1:7" ht="14.1" customHeight="1" thickBot="1">
      <c r="A12" s="708"/>
      <c r="B12" s="709"/>
      <c r="C12" s="710"/>
      <c r="D12" s="710"/>
      <c r="E12" s="775"/>
      <c r="F12" s="774"/>
      <c r="G12" s="711"/>
    </row>
    <row r="13" spans="1:7" ht="14.1" customHeight="1" thickBot="1">
      <c r="A13" s="712" t="s">
        <v>209</v>
      </c>
      <c r="B13" s="713"/>
      <c r="C13" s="684"/>
      <c r="D13" s="684"/>
      <c r="E13" s="683"/>
      <c r="F13" s="776"/>
      <c r="G13" s="714"/>
    </row>
    <row r="14" spans="1:7" ht="27.95" customHeight="1">
      <c r="A14" s="715" t="s">
        <v>181</v>
      </c>
      <c r="B14" s="716"/>
      <c r="C14" s="717" t="s">
        <v>184</v>
      </c>
      <c r="D14" s="718">
        <v>1</v>
      </c>
      <c r="E14" s="777"/>
      <c r="F14" s="778">
        <f>D14*E14</f>
        <v>0</v>
      </c>
      <c r="G14" s="719"/>
    </row>
    <row r="15" spans="1:7" ht="27.95" customHeight="1" thickBot="1">
      <c r="A15" s="704" t="s">
        <v>99</v>
      </c>
      <c r="B15" s="705"/>
      <c r="C15" s="706" t="s">
        <v>185</v>
      </c>
      <c r="D15" s="293">
        <v>6</v>
      </c>
      <c r="E15" s="773"/>
      <c r="F15" s="779">
        <f>D15*E15</f>
        <v>0</v>
      </c>
      <c r="G15" s="720"/>
    </row>
    <row r="16" spans="1:7" ht="14.1" customHeight="1" thickBot="1">
      <c r="A16" s="721"/>
      <c r="B16" s="722"/>
      <c r="C16" s="710"/>
      <c r="D16" s="710"/>
      <c r="E16" s="775"/>
      <c r="F16" s="780"/>
      <c r="G16" s="711"/>
    </row>
    <row r="17" spans="1:7" ht="14.1" customHeight="1" thickBot="1">
      <c r="A17" s="712" t="s">
        <v>495</v>
      </c>
      <c r="B17" s="713"/>
      <c r="C17" s="684"/>
      <c r="D17" s="684"/>
      <c r="E17" s="683"/>
      <c r="F17" s="781"/>
      <c r="G17" s="714"/>
    </row>
    <row r="18" spans="1:7" ht="27.95" customHeight="1">
      <c r="A18" s="723" t="s">
        <v>181</v>
      </c>
      <c r="B18" s="724"/>
      <c r="C18" s="725" t="s">
        <v>356</v>
      </c>
      <c r="D18" s="718">
        <v>1</v>
      </c>
      <c r="E18" s="777"/>
      <c r="F18" s="778">
        <f t="shared" ref="F18:F19" si="0">D18*E18</f>
        <v>0</v>
      </c>
      <c r="G18" s="719"/>
    </row>
    <row r="19" spans="1:7" ht="27.95" customHeight="1" thickBot="1">
      <c r="A19" s="726" t="s">
        <v>99</v>
      </c>
      <c r="B19" s="727"/>
      <c r="C19" s="728" t="s">
        <v>357</v>
      </c>
      <c r="D19" s="293">
        <v>4</v>
      </c>
      <c r="E19" s="773"/>
      <c r="F19" s="774">
        <f t="shared" si="0"/>
        <v>0</v>
      </c>
      <c r="G19" s="720"/>
    </row>
    <row r="20" spans="1:7" ht="14.1" customHeight="1" thickBot="1">
      <c r="A20" s="708"/>
      <c r="B20" s="722"/>
      <c r="C20" s="710"/>
      <c r="D20" s="710"/>
      <c r="E20" s="775"/>
      <c r="F20" s="780"/>
      <c r="G20" s="711"/>
    </row>
    <row r="21" spans="1:7" ht="14.1" customHeight="1" thickBot="1">
      <c r="A21" s="712" t="s">
        <v>210</v>
      </c>
      <c r="B21" s="713"/>
      <c r="C21" s="684"/>
      <c r="D21" s="684"/>
      <c r="E21" s="683"/>
      <c r="F21" s="781"/>
      <c r="G21" s="714"/>
    </row>
    <row r="22" spans="1:7" ht="27.95" customHeight="1">
      <c r="A22" s="729" t="s">
        <v>181</v>
      </c>
      <c r="B22" s="730"/>
      <c r="C22" s="718" t="s">
        <v>186</v>
      </c>
      <c r="D22" s="718">
        <v>1</v>
      </c>
      <c r="E22" s="777"/>
      <c r="F22" s="778">
        <f t="shared" ref="F22:F23" si="1">D22*E22</f>
        <v>0</v>
      </c>
      <c r="G22" s="719"/>
    </row>
    <row r="23" spans="1:7" ht="27.95" customHeight="1" thickBot="1">
      <c r="A23" s="731" t="s">
        <v>99</v>
      </c>
      <c r="B23" s="732"/>
      <c r="C23" s="293" t="s">
        <v>187</v>
      </c>
      <c r="D23" s="293">
        <v>2</v>
      </c>
      <c r="E23" s="773"/>
      <c r="F23" s="774">
        <f t="shared" si="1"/>
        <v>0</v>
      </c>
      <c r="G23" s="720"/>
    </row>
    <row r="24" spans="1:7" ht="14.1" customHeight="1" thickBot="1">
      <c r="A24" s="733"/>
      <c r="B24" s="734"/>
      <c r="C24" s="710"/>
      <c r="D24" s="710"/>
      <c r="E24" s="782"/>
      <c r="F24" s="780"/>
      <c r="G24" s="735"/>
    </row>
    <row r="25" spans="1:7" ht="14.1" customHeight="1">
      <c r="A25" s="736" t="s">
        <v>188</v>
      </c>
      <c r="B25" s="713"/>
      <c r="C25" s="684"/>
      <c r="D25" s="684"/>
      <c r="E25" s="683"/>
      <c r="F25" s="781"/>
      <c r="G25" s="714"/>
    </row>
    <row r="26" spans="1:7" ht="27.95" customHeight="1">
      <c r="A26" s="737" t="s">
        <v>181</v>
      </c>
      <c r="B26" s="738"/>
      <c r="C26" s="739" t="s">
        <v>358</v>
      </c>
      <c r="D26" s="287">
        <v>1</v>
      </c>
      <c r="E26" s="783"/>
      <c r="F26" s="784">
        <f>D26*E26</f>
        <v>0</v>
      </c>
      <c r="G26" s="740"/>
    </row>
    <row r="27" spans="1:7" ht="14.1" customHeight="1" thickBot="1">
      <c r="A27" s="741"/>
      <c r="B27" s="687"/>
      <c r="C27" s="27"/>
      <c r="D27" s="742"/>
      <c r="E27" s="785"/>
      <c r="F27" s="779"/>
      <c r="G27" s="743"/>
    </row>
    <row r="28" spans="1:7" ht="14.1" customHeight="1" thickBot="1">
      <c r="A28" s="744" t="s">
        <v>211</v>
      </c>
      <c r="B28" s="722"/>
      <c r="C28" s="710"/>
      <c r="D28" s="710"/>
      <c r="E28" s="775"/>
      <c r="F28" s="780"/>
      <c r="G28" s="745"/>
    </row>
    <row r="29" spans="1:7" ht="27.95" customHeight="1" thickBot="1">
      <c r="A29" s="746" t="s">
        <v>181</v>
      </c>
      <c r="B29" s="747"/>
      <c r="C29" s="748" t="s">
        <v>359</v>
      </c>
      <c r="D29" s="749">
        <v>1</v>
      </c>
      <c r="E29" s="786"/>
      <c r="F29" s="787">
        <f>D29*E29</f>
        <v>0</v>
      </c>
      <c r="G29" s="750"/>
    </row>
    <row r="30" spans="1:7" ht="13.5" customHeight="1" thickBot="1">
      <c r="A30" s="751"/>
      <c r="B30" s="547"/>
      <c r="C30" s="752"/>
      <c r="D30" s="753"/>
      <c r="E30" s="788"/>
      <c r="F30" s="780"/>
      <c r="G30" s="754"/>
    </row>
    <row r="31" spans="1:7" ht="13.5" customHeight="1" thickBot="1">
      <c r="A31" s="755" t="s">
        <v>360</v>
      </c>
      <c r="B31" s="756"/>
      <c r="C31" s="757"/>
      <c r="D31" s="684"/>
      <c r="E31" s="683"/>
      <c r="F31" s="781"/>
      <c r="G31" s="758"/>
    </row>
    <row r="32" spans="1:7" ht="27.95" customHeight="1">
      <c r="A32" s="759" t="s">
        <v>181</v>
      </c>
      <c r="B32" s="760"/>
      <c r="C32" s="761" t="s">
        <v>361</v>
      </c>
      <c r="D32" s="718">
        <v>1</v>
      </c>
      <c r="E32" s="777"/>
      <c r="F32" s="778">
        <f t="shared" ref="F32:F33" si="2">D32*E32</f>
        <v>0</v>
      </c>
      <c r="G32" s="762"/>
    </row>
    <row r="33" spans="1:10" ht="27.95" customHeight="1" thickBot="1">
      <c r="A33" s="731" t="s">
        <v>99</v>
      </c>
      <c r="B33" s="732"/>
      <c r="C33" s="763" t="s">
        <v>362</v>
      </c>
      <c r="D33" s="293">
        <v>2</v>
      </c>
      <c r="E33" s="773"/>
      <c r="F33" s="774">
        <f t="shared" si="2"/>
        <v>0</v>
      </c>
      <c r="G33" s="764"/>
    </row>
    <row r="34" spans="1:10" ht="14.1" customHeight="1" thickBot="1">
      <c r="A34" s="765"/>
      <c r="B34" s="766"/>
      <c r="C34" s="766"/>
      <c r="D34" s="766"/>
      <c r="E34" s="766"/>
      <c r="F34" s="766"/>
      <c r="G34" s="767"/>
    </row>
    <row r="35" spans="1:10" ht="27" customHeight="1" thickBot="1">
      <c r="A35" s="768" t="s">
        <v>347</v>
      </c>
      <c r="B35" s="372"/>
      <c r="C35" s="372"/>
      <c r="D35" s="769"/>
      <c r="E35" s="770"/>
      <c r="F35" s="771">
        <f>SUM(F32:F33,F29,F26,F22:F23,F18:F19,F14:F15,F11)</f>
        <v>0</v>
      </c>
      <c r="G35" s="772"/>
      <c r="I35" s="667"/>
      <c r="J35" s="667"/>
    </row>
    <row r="36" spans="1:10" ht="14.1" customHeight="1">
      <c r="A36" s="677"/>
      <c r="B36" s="677"/>
      <c r="C36" s="677"/>
      <c r="D36" s="678"/>
      <c r="E36" s="677"/>
      <c r="F36" s="677"/>
      <c r="G36" s="677"/>
    </row>
    <row r="37" spans="1:10" ht="14.1" customHeight="1">
      <c r="A37" s="677"/>
      <c r="B37" s="677"/>
      <c r="C37" s="677"/>
      <c r="D37" s="678"/>
      <c r="E37" s="677"/>
      <c r="F37" s="677"/>
      <c r="G37" s="677"/>
    </row>
    <row r="38" spans="1:10" ht="14.1" customHeight="1">
      <c r="A38" s="677"/>
      <c r="B38" s="677"/>
      <c r="C38" s="677"/>
      <c r="D38" s="678"/>
      <c r="E38" s="677"/>
      <c r="F38" s="677"/>
      <c r="G38" s="677"/>
    </row>
    <row r="39" spans="1:10" ht="14.1" customHeight="1">
      <c r="A39" s="677"/>
      <c r="B39" s="677"/>
      <c r="C39" s="677"/>
      <c r="D39" s="678"/>
      <c r="E39" s="677"/>
      <c r="F39" s="677"/>
      <c r="G39" s="677"/>
    </row>
    <row r="40" spans="1:10" ht="14.1" customHeight="1">
      <c r="A40" s="677"/>
      <c r="B40" s="677"/>
      <c r="C40" s="677"/>
      <c r="D40" s="678"/>
      <c r="E40" s="677"/>
      <c r="F40" s="677"/>
      <c r="G40" s="677"/>
    </row>
    <row r="41" spans="1:10" ht="14.1" customHeight="1">
      <c r="A41" s="677"/>
      <c r="B41" s="677"/>
      <c r="C41" s="677"/>
      <c r="D41" s="678"/>
      <c r="E41" s="677"/>
      <c r="F41" s="677"/>
      <c r="G41" s="677"/>
    </row>
    <row r="42" spans="1:10" ht="14.1" customHeight="1">
      <c r="A42" s="674"/>
      <c r="B42" s="677"/>
      <c r="C42" s="677"/>
      <c r="D42" s="678"/>
      <c r="E42" s="677"/>
      <c r="F42" s="677"/>
      <c r="G42" s="677"/>
    </row>
    <row r="43" spans="1:10" ht="12" customHeight="1">
      <c r="A43" s="677"/>
      <c r="B43" s="677"/>
      <c r="C43" s="677"/>
      <c r="D43" s="678"/>
      <c r="E43" s="677"/>
      <c r="F43" s="677"/>
      <c r="G43" s="677"/>
    </row>
    <row r="44" spans="1:10" ht="14.1" customHeight="1">
      <c r="E44" s="677"/>
      <c r="F44" s="677"/>
      <c r="G44" s="677"/>
    </row>
    <row r="45" spans="1:10" ht="14.1" customHeight="1">
      <c r="E45" s="677"/>
      <c r="F45" s="677"/>
      <c r="G45" s="677"/>
    </row>
    <row r="46" spans="1:10" ht="14.1" customHeight="1">
      <c r="E46" s="677"/>
      <c r="F46" s="677"/>
      <c r="G46" s="677"/>
    </row>
    <row r="47" spans="1:10" ht="14.1" customHeight="1">
      <c r="E47" s="677"/>
      <c r="F47" s="677"/>
      <c r="G47" s="677"/>
    </row>
    <row r="48" spans="1:10" ht="14.1" customHeight="1">
      <c r="E48" s="677"/>
      <c r="F48" s="677"/>
      <c r="G48" s="677"/>
    </row>
    <row r="49" spans="5:7" ht="14.1" customHeight="1">
      <c r="E49" s="677"/>
      <c r="F49" s="677"/>
      <c r="G49" s="677"/>
    </row>
    <row r="50" spans="5:7" ht="14.1" customHeight="1">
      <c r="E50" s="677"/>
      <c r="F50" s="677"/>
      <c r="G50" s="677"/>
    </row>
    <row r="51" spans="5:7" ht="14.1" customHeight="1">
      <c r="E51" s="677"/>
      <c r="F51" s="677"/>
      <c r="G51" s="677"/>
    </row>
    <row r="52" spans="5:7" ht="14.1" customHeight="1">
      <c r="E52" s="677"/>
      <c r="F52" s="677"/>
      <c r="G52" s="677"/>
    </row>
    <row r="53" spans="5:7" ht="12" customHeight="1">
      <c r="E53" s="677"/>
      <c r="F53" s="677"/>
      <c r="G53" s="677"/>
    </row>
    <row r="54" spans="5:7" ht="14.1" customHeight="1">
      <c r="E54" s="677"/>
      <c r="F54" s="677"/>
      <c r="G54" s="677"/>
    </row>
    <row r="55" spans="5:7" ht="14.1" customHeight="1">
      <c r="E55" s="677"/>
      <c r="F55" s="677"/>
      <c r="G55" s="677"/>
    </row>
    <row r="56" spans="5:7" ht="14.1" customHeight="1">
      <c r="E56" s="677"/>
      <c r="F56" s="677"/>
      <c r="G56" s="677"/>
    </row>
    <row r="57" spans="5:7" ht="14.1" customHeight="1">
      <c r="E57" s="677"/>
      <c r="F57" s="677"/>
      <c r="G57" s="677"/>
    </row>
    <row r="58" spans="5:7" ht="14.1" customHeight="1">
      <c r="E58" s="677"/>
      <c r="F58" s="677"/>
      <c r="G58" s="677"/>
    </row>
    <row r="59" spans="5:7" ht="14.1" customHeight="1">
      <c r="E59" s="677"/>
      <c r="F59" s="677"/>
      <c r="G59" s="677"/>
    </row>
    <row r="60" spans="5:7" ht="14.1" customHeight="1">
      <c r="E60" s="677"/>
      <c r="F60" s="677"/>
      <c r="G60" s="677"/>
    </row>
    <row r="61" spans="5:7" ht="12" customHeight="1">
      <c r="E61" s="677"/>
      <c r="F61" s="677"/>
      <c r="G61" s="677"/>
    </row>
    <row r="62" spans="5:7" ht="14.1" customHeight="1">
      <c r="E62" s="677"/>
      <c r="F62" s="677"/>
      <c r="G62" s="677"/>
    </row>
    <row r="63" spans="5:7" ht="14.1" customHeight="1">
      <c r="E63" s="677"/>
      <c r="F63" s="677"/>
      <c r="G63" s="677"/>
    </row>
    <row r="64" spans="5:7" ht="14.1" customHeight="1">
      <c r="E64" s="677"/>
      <c r="F64" s="677"/>
      <c r="G64" s="677"/>
    </row>
    <row r="65" spans="5:7" ht="14.1" customHeight="1">
      <c r="E65" s="677"/>
      <c r="F65" s="677"/>
      <c r="G65" s="677"/>
    </row>
    <row r="66" spans="5:7" ht="14.1" customHeight="1">
      <c r="E66" s="677"/>
      <c r="F66" s="677"/>
      <c r="G66" s="677"/>
    </row>
    <row r="67" spans="5:7" ht="14.1" customHeight="1">
      <c r="E67" s="677"/>
      <c r="F67" s="677"/>
      <c r="G67" s="677"/>
    </row>
    <row r="68" spans="5:7" ht="14.1" customHeight="1">
      <c r="E68" s="677"/>
      <c r="F68" s="677"/>
      <c r="G68" s="677"/>
    </row>
    <row r="69" spans="5:7" ht="14.1" customHeight="1">
      <c r="E69" s="677"/>
      <c r="F69" s="677"/>
      <c r="G69" s="677"/>
    </row>
  </sheetData>
  <sheetProtection algorithmName="SHA-512" hashValue="sw8mVRWRn+7Da7zhI3TvmhRHh/iUCgObTn6taptOJW/Sa3P69FKE8bbJIoPj/gIMwXHHMQWpwjv9WWNDt33ozw==" saltValue="iFUKQzY33qvjE49U1J1cPg==" spinCount="100000" sheet="1" selectLockedCells="1"/>
  <mergeCells count="8">
    <mergeCell ref="A29:B29"/>
    <mergeCell ref="A33:B33"/>
    <mergeCell ref="D7:D8"/>
    <mergeCell ref="A34:G34"/>
    <mergeCell ref="A22:B22"/>
    <mergeCell ref="A23:B23"/>
    <mergeCell ref="A26:B26"/>
    <mergeCell ref="A32:B32"/>
  </mergeCells>
  <phoneticPr fontId="6" type="noConversion"/>
  <printOptions horizontalCentered="1"/>
  <pageMargins left="0.39000000000000007" right="0.39000000000000007" top="0.98" bottom="0.87" header="1.18" footer="0.31"/>
  <pageSetup paperSize="9" scale="97" orientation="portrait" r:id="rId1"/>
  <headerFooter alignWithMargins="0">
    <oddFooter>&amp;L&amp;"Helvetica,Standard"&amp;8&amp;K000000 2.13   Wareneingangskontrolle TWA Zeigerheim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tabSelected="1" zoomScaleNormal="100" zoomScaleSheetLayoutView="140" workbookViewId="0">
      <selection activeCell="H32" sqref="H32"/>
    </sheetView>
  </sheetViews>
  <sheetFormatPr baseColWidth="10" defaultColWidth="11" defaultRowHeight="14.1" customHeight="1"/>
  <cols>
    <col min="1" max="4" width="11" style="96"/>
    <col min="5" max="5" width="26.5703125" style="96" customWidth="1"/>
    <col min="6" max="16384" width="11" style="96"/>
  </cols>
  <sheetData>
    <row r="1" spans="1:5" s="790" customFormat="1" ht="30.75" customHeight="1">
      <c r="A1" s="789" t="s">
        <v>363</v>
      </c>
      <c r="B1" s="325"/>
      <c r="C1" s="325"/>
      <c r="D1" s="325"/>
      <c r="E1" s="325"/>
    </row>
    <row r="2" spans="1:5" ht="14.1" customHeight="1">
      <c r="A2" s="791" t="s">
        <v>351</v>
      </c>
      <c r="B2" s="320"/>
      <c r="C2" s="320"/>
      <c r="D2" s="320"/>
      <c r="E2" s="320"/>
    </row>
    <row r="3" spans="1:5" ht="14.1" customHeight="1">
      <c r="A3" s="377"/>
      <c r="B3" s="320"/>
      <c r="C3" s="320"/>
      <c r="D3" s="320"/>
      <c r="E3" s="320"/>
    </row>
    <row r="4" spans="1:5" ht="14.1" customHeight="1">
      <c r="A4" s="96" t="s">
        <v>328</v>
      </c>
    </row>
    <row r="5" spans="1:5" ht="14.1" customHeight="1">
      <c r="A5" s="96" t="s">
        <v>336</v>
      </c>
    </row>
    <row r="7" spans="1:5" ht="38.25" customHeight="1"/>
    <row r="8" spans="1:5" ht="14.1" customHeight="1">
      <c r="A8" s="792"/>
      <c r="B8" s="186"/>
      <c r="C8" s="186"/>
      <c r="D8" s="793"/>
      <c r="E8" s="289" t="s">
        <v>337</v>
      </c>
    </row>
    <row r="9" spans="1:5" ht="27.95" customHeight="1">
      <c r="A9" s="792" t="s">
        <v>16</v>
      </c>
      <c r="B9" s="794"/>
      <c r="C9" s="794"/>
      <c r="D9" s="793"/>
      <c r="E9" s="34"/>
    </row>
    <row r="10" spans="1:5" ht="14.1" customHeight="1">
      <c r="A10" s="795"/>
      <c r="B10" s="186"/>
      <c r="C10" s="186"/>
      <c r="D10" s="793"/>
      <c r="E10" s="257"/>
    </row>
    <row r="11" spans="1:5" ht="27.95" customHeight="1">
      <c r="A11" s="147" t="s">
        <v>348</v>
      </c>
      <c r="B11" s="331"/>
      <c r="C11" s="186"/>
      <c r="D11" s="186"/>
      <c r="E11" s="809"/>
    </row>
    <row r="12" spans="1:5" ht="14.1" customHeight="1">
      <c r="A12" s="795"/>
      <c r="B12" s="186"/>
      <c r="C12" s="186"/>
      <c r="D12" s="186"/>
      <c r="E12" s="257"/>
    </row>
    <row r="13" spans="1:5" ht="14.1" customHeight="1">
      <c r="A13" s="796" t="s">
        <v>20</v>
      </c>
      <c r="B13" s="797"/>
      <c r="C13" s="797"/>
      <c r="D13" s="797"/>
      <c r="E13" s="65"/>
    </row>
    <row r="14" spans="1:5" ht="14.25" customHeight="1">
      <c r="A14" s="798" t="s">
        <v>19</v>
      </c>
      <c r="B14" s="102"/>
      <c r="C14" s="102"/>
      <c r="D14" s="102"/>
      <c r="E14" s="66"/>
    </row>
    <row r="15" spans="1:5" ht="12" customHeight="1">
      <c r="A15" s="795"/>
      <c r="B15" s="186"/>
      <c r="C15" s="186"/>
      <c r="D15" s="186"/>
      <c r="E15" s="799"/>
    </row>
    <row r="17" spans="1:5" ht="14.1" customHeight="1">
      <c r="A17" s="91" t="s">
        <v>447</v>
      </c>
    </row>
    <row r="18" spans="1:5" ht="14.1" customHeight="1">
      <c r="A18" s="91" t="s">
        <v>350</v>
      </c>
    </row>
    <row r="19" spans="1:5" ht="14.1" customHeight="1">
      <c r="A19" s="91"/>
    </row>
    <row r="20" spans="1:5" ht="14.1" customHeight="1">
      <c r="A20" s="800" t="s">
        <v>349</v>
      </c>
    </row>
    <row r="21" spans="1:5" ht="14.1" customHeight="1">
      <c r="A21" s="96" t="s">
        <v>364</v>
      </c>
    </row>
    <row r="23" spans="1:5" ht="14.1" customHeight="1">
      <c r="A23" s="801" t="s">
        <v>365</v>
      </c>
      <c r="B23" s="186"/>
      <c r="C23" s="186"/>
      <c r="D23" s="793"/>
      <c r="E23" s="122" t="s">
        <v>337</v>
      </c>
    </row>
    <row r="24" spans="1:5" ht="14.1" customHeight="1">
      <c r="A24" s="802"/>
      <c r="B24" s="102"/>
      <c r="C24" s="102"/>
      <c r="D24" s="803"/>
      <c r="E24" s="122"/>
    </row>
    <row r="25" spans="1:5" ht="27.95" customHeight="1">
      <c r="A25" s="792" t="s">
        <v>16</v>
      </c>
      <c r="B25" s="794"/>
      <c r="C25" s="794"/>
      <c r="D25" s="804"/>
      <c r="E25" s="810"/>
    </row>
    <row r="26" spans="1:5" ht="14.1" customHeight="1">
      <c r="A26" s="795"/>
      <c r="B26" s="186"/>
      <c r="C26" s="186"/>
      <c r="D26" s="804"/>
      <c r="E26" s="805"/>
    </row>
    <row r="27" spans="1:5" ht="27.95" customHeight="1">
      <c r="A27" s="147" t="s">
        <v>348</v>
      </c>
      <c r="B27" s="331"/>
      <c r="C27" s="186"/>
      <c r="D27" s="186"/>
      <c r="E27" s="805">
        <f>E25*40</f>
        <v>0</v>
      </c>
    </row>
    <row r="28" spans="1:5" ht="14.1" customHeight="1">
      <c r="A28" s="795"/>
      <c r="B28" s="186"/>
      <c r="C28" s="186"/>
      <c r="D28" s="186"/>
      <c r="E28" s="257"/>
    </row>
    <row r="29" spans="1:5" ht="14.1" customHeight="1">
      <c r="A29" s="796"/>
      <c r="B29" s="797"/>
      <c r="C29" s="797"/>
      <c r="D29" s="797"/>
      <c r="E29" s="806"/>
    </row>
    <row r="30" spans="1:5" ht="14.1" customHeight="1">
      <c r="A30" s="798"/>
      <c r="B30" s="102"/>
      <c r="C30" s="102"/>
      <c r="D30" s="102"/>
      <c r="E30" s="807"/>
    </row>
    <row r="31" spans="1:5" ht="14.1" customHeight="1">
      <c r="A31" s="795"/>
      <c r="B31" s="186"/>
      <c r="C31" s="186"/>
      <c r="D31" s="186"/>
      <c r="E31" s="808"/>
    </row>
    <row r="35" ht="12" customHeight="1"/>
    <row r="44" ht="12" customHeight="1"/>
    <row r="54" ht="12" customHeight="1"/>
    <row r="62" ht="12" customHeight="1"/>
  </sheetData>
  <sheetProtection algorithmName="SHA-512" hashValue="jUAUXjDQtP0LvKX0GepRSkEgz8spG681YIPSR77GHGD24ZiaoJlnbOBcVxsiyF235hOj6JqrVV/lNdBzNHenNA==" saltValue="3aNQWACU1YmCE4jgWLcnQw==" spinCount="100000" sheet="1" objects="1" scenarios="1"/>
  <mergeCells count="3">
    <mergeCell ref="A1:E1"/>
    <mergeCell ref="E29:E30"/>
    <mergeCell ref="E13:E14"/>
  </mergeCells>
  <phoneticPr fontId="11" type="noConversion"/>
  <pageMargins left="0.98425196850393704" right="0.39370078740157483" top="0.98425196850393704" bottom="0.98425196850393704" header="0.98425196850393704" footer="0.51181102362204722"/>
  <pageSetup paperSize="9" orientation="portrait" r:id="rId1"/>
  <headerFooter alignWithMargins="0">
    <oddFooter>&amp;L&amp;8 3 24-stündige Havariebereitschaft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showGridLines="0" zoomScaleNormal="100" zoomScaleSheetLayoutView="100" workbookViewId="0">
      <selection activeCell="G22" sqref="G22"/>
    </sheetView>
  </sheetViews>
  <sheetFormatPr baseColWidth="10" defaultColWidth="11" defaultRowHeight="14.1" customHeight="1"/>
  <cols>
    <col min="1" max="1" width="26.140625" style="96" customWidth="1"/>
    <col min="2" max="2" width="15.140625" style="149" customWidth="1"/>
    <col min="3" max="3" width="21.28515625" style="96" customWidth="1"/>
    <col min="4" max="4" width="9.28515625" style="149" customWidth="1"/>
    <col min="5" max="5" width="23.7109375" style="94" customWidth="1"/>
    <col min="6" max="6" width="11" style="94"/>
    <col min="7" max="7" width="13.140625" style="96" customWidth="1"/>
    <col min="8" max="8" width="14.28515625" style="96" customWidth="1"/>
    <col min="9" max="9" width="15.7109375" style="96" customWidth="1"/>
    <col min="10" max="16384" width="11" style="96"/>
  </cols>
  <sheetData>
    <row r="1" spans="1:10" ht="14.1" customHeight="1">
      <c r="A1" s="91" t="s">
        <v>330</v>
      </c>
      <c r="B1" s="92"/>
      <c r="C1" s="91"/>
      <c r="D1" s="92"/>
      <c r="F1" s="93"/>
      <c r="G1" s="95"/>
    </row>
    <row r="2" spans="1:10" ht="14.1" customHeight="1">
      <c r="A2" s="91"/>
      <c r="B2" s="92"/>
      <c r="C2" s="91"/>
      <c r="D2" s="92"/>
      <c r="F2" s="93"/>
      <c r="G2" s="95"/>
    </row>
    <row r="3" spans="1:10" ht="14.1" customHeight="1">
      <c r="A3" s="16" t="s">
        <v>338</v>
      </c>
      <c r="B3" s="97"/>
      <c r="C3" s="98"/>
      <c r="D3" s="97"/>
      <c r="E3" s="99"/>
      <c r="F3" s="100"/>
      <c r="G3" s="101"/>
      <c r="H3" s="102"/>
      <c r="I3" s="102"/>
    </row>
    <row r="4" spans="1:10" ht="14.1" customHeight="1">
      <c r="A4" s="103" t="s">
        <v>60</v>
      </c>
      <c r="B4" s="104" t="s">
        <v>61</v>
      </c>
      <c r="C4" s="104" t="s">
        <v>150</v>
      </c>
      <c r="D4" s="105" t="s">
        <v>174</v>
      </c>
      <c r="E4" s="106" t="s">
        <v>151</v>
      </c>
      <c r="F4" s="107" t="s">
        <v>28</v>
      </c>
      <c r="G4" s="108"/>
      <c r="H4" s="109"/>
      <c r="I4" s="110" t="s">
        <v>14</v>
      </c>
    </row>
    <row r="5" spans="1:10" ht="14.1" customHeight="1">
      <c r="A5" s="111"/>
      <c r="B5" s="112"/>
      <c r="C5" s="112"/>
      <c r="D5" s="112"/>
      <c r="E5" s="112"/>
      <c r="F5" s="113" t="s">
        <v>35</v>
      </c>
      <c r="G5" s="114" t="s">
        <v>2</v>
      </c>
      <c r="H5" s="115" t="s">
        <v>3</v>
      </c>
      <c r="I5" s="112"/>
    </row>
    <row r="6" spans="1:10" ht="14.1" customHeight="1">
      <c r="A6" s="116" t="s">
        <v>54</v>
      </c>
      <c r="B6" s="117"/>
      <c r="C6" s="117"/>
      <c r="D6" s="118"/>
      <c r="E6" s="117"/>
      <c r="F6" s="117"/>
      <c r="G6" s="119"/>
      <c r="H6" s="119"/>
      <c r="I6" s="120"/>
    </row>
    <row r="7" spans="1:10" ht="27.95" customHeight="1">
      <c r="A7" s="121" t="s">
        <v>92</v>
      </c>
      <c r="B7" s="2" t="s">
        <v>96</v>
      </c>
      <c r="C7" s="122" t="s">
        <v>154</v>
      </c>
      <c r="D7" s="123">
        <v>600403</v>
      </c>
      <c r="E7" s="121" t="s">
        <v>137</v>
      </c>
      <c r="F7" s="122">
        <v>6</v>
      </c>
      <c r="G7" s="35"/>
      <c r="H7" s="124">
        <f>F7*G7</f>
        <v>0</v>
      </c>
      <c r="I7" s="125" t="s">
        <v>138</v>
      </c>
    </row>
    <row r="8" spans="1:10" ht="27.95" customHeight="1">
      <c r="A8" s="121" t="s">
        <v>92</v>
      </c>
      <c r="B8" s="2" t="s">
        <v>96</v>
      </c>
      <c r="C8" s="122" t="s">
        <v>154</v>
      </c>
      <c r="D8" s="123">
        <v>600503</v>
      </c>
      <c r="E8" s="121" t="s">
        <v>139</v>
      </c>
      <c r="F8" s="122">
        <v>6</v>
      </c>
      <c r="G8" s="35"/>
      <c r="H8" s="124">
        <f t="shared" ref="H8:H13" si="0">F8*G8</f>
        <v>0</v>
      </c>
      <c r="I8" s="125" t="s">
        <v>138</v>
      </c>
    </row>
    <row r="9" spans="1:10" ht="27.95" customHeight="1">
      <c r="A9" s="121" t="s">
        <v>57</v>
      </c>
      <c r="B9" s="2" t="s">
        <v>65</v>
      </c>
      <c r="C9" s="122" t="s">
        <v>154</v>
      </c>
      <c r="D9" s="123">
        <v>600403</v>
      </c>
      <c r="E9" s="121" t="s">
        <v>137</v>
      </c>
      <c r="F9" s="122">
        <v>6</v>
      </c>
      <c r="G9" s="35"/>
      <c r="H9" s="124">
        <f t="shared" si="0"/>
        <v>0</v>
      </c>
      <c r="I9" s="125" t="s">
        <v>138</v>
      </c>
    </row>
    <row r="10" spans="1:10" ht="27.95" customHeight="1">
      <c r="A10" s="121" t="s">
        <v>57</v>
      </c>
      <c r="B10" s="2" t="s">
        <v>65</v>
      </c>
      <c r="C10" s="122" t="s">
        <v>154</v>
      </c>
      <c r="D10" s="123">
        <v>600503</v>
      </c>
      <c r="E10" s="121" t="s">
        <v>139</v>
      </c>
      <c r="F10" s="122">
        <v>6</v>
      </c>
      <c r="G10" s="35"/>
      <c r="H10" s="124">
        <f t="shared" si="0"/>
        <v>0</v>
      </c>
      <c r="I10" s="125" t="s">
        <v>138</v>
      </c>
    </row>
    <row r="11" spans="1:10" ht="27.95" customHeight="1">
      <c r="A11" s="126" t="s">
        <v>476</v>
      </c>
      <c r="B11" s="53" t="s">
        <v>477</v>
      </c>
      <c r="C11" s="127" t="s">
        <v>154</v>
      </c>
      <c r="D11" s="123">
        <v>600403</v>
      </c>
      <c r="E11" s="121" t="s">
        <v>137</v>
      </c>
      <c r="F11" s="128">
        <v>24</v>
      </c>
      <c r="G11" s="35"/>
      <c r="H11" s="124">
        <f t="shared" si="0"/>
        <v>0</v>
      </c>
      <c r="I11" s="129" t="s">
        <v>478</v>
      </c>
    </row>
    <row r="12" spans="1:10" ht="27.95" customHeight="1">
      <c r="A12" s="126" t="s">
        <v>476</v>
      </c>
      <c r="B12" s="53" t="s">
        <v>477</v>
      </c>
      <c r="C12" s="127" t="s">
        <v>154</v>
      </c>
      <c r="D12" s="123">
        <v>600503</v>
      </c>
      <c r="E12" s="121" t="s">
        <v>139</v>
      </c>
      <c r="F12" s="128">
        <v>24</v>
      </c>
      <c r="G12" s="35"/>
      <c r="H12" s="124">
        <f t="shared" si="0"/>
        <v>0</v>
      </c>
      <c r="I12" s="129" t="s">
        <v>478</v>
      </c>
    </row>
    <row r="13" spans="1:10" ht="27.95" customHeight="1">
      <c r="A13" s="121" t="s">
        <v>140</v>
      </c>
      <c r="B13" s="19"/>
      <c r="C13" s="130"/>
      <c r="D13" s="130"/>
      <c r="E13" s="121" t="s">
        <v>54</v>
      </c>
      <c r="F13" s="122">
        <v>24</v>
      </c>
      <c r="G13" s="35"/>
      <c r="H13" s="124">
        <f t="shared" si="0"/>
        <v>0</v>
      </c>
      <c r="I13" s="122"/>
      <c r="J13" s="131"/>
    </row>
    <row r="14" spans="1:10" ht="14.1" customHeight="1">
      <c r="A14" s="117"/>
      <c r="B14" s="9"/>
      <c r="C14" s="117"/>
      <c r="D14" s="117"/>
      <c r="E14" s="117"/>
      <c r="F14" s="117"/>
      <c r="G14" s="132"/>
      <c r="H14" s="132"/>
      <c r="I14" s="117"/>
      <c r="J14" s="131"/>
    </row>
    <row r="15" spans="1:10" ht="14.1" customHeight="1">
      <c r="A15" s="103" t="s">
        <v>60</v>
      </c>
      <c r="B15" s="104" t="s">
        <v>61</v>
      </c>
      <c r="C15" s="104" t="s">
        <v>150</v>
      </c>
      <c r="D15" s="105" t="s">
        <v>174</v>
      </c>
      <c r="E15" s="106" t="s">
        <v>151</v>
      </c>
      <c r="F15" s="133" t="s">
        <v>28</v>
      </c>
      <c r="G15" s="134"/>
      <c r="H15" s="135"/>
      <c r="I15" s="136"/>
      <c r="J15" s="131"/>
    </row>
    <row r="16" spans="1:10" ht="14.1" customHeight="1">
      <c r="A16" s="111"/>
      <c r="B16" s="112"/>
      <c r="C16" s="112"/>
      <c r="D16" s="112"/>
      <c r="E16" s="112"/>
      <c r="F16" s="113" t="s">
        <v>35</v>
      </c>
      <c r="G16" s="137" t="s">
        <v>2</v>
      </c>
      <c r="H16" s="138" t="s">
        <v>3</v>
      </c>
      <c r="I16" s="139" t="s">
        <v>14</v>
      </c>
      <c r="J16" s="131"/>
    </row>
    <row r="17" spans="1:10" ht="14.1" customHeight="1">
      <c r="A17" s="116" t="s">
        <v>56</v>
      </c>
      <c r="B17" s="117"/>
      <c r="C17" s="117"/>
      <c r="D17" s="117"/>
      <c r="E17" s="117"/>
      <c r="F17" s="117"/>
      <c r="G17" s="132"/>
      <c r="H17" s="132"/>
      <c r="I17" s="140"/>
      <c r="J17" s="131"/>
    </row>
    <row r="18" spans="1:10" ht="27.75" customHeight="1">
      <c r="A18" s="121" t="s">
        <v>141</v>
      </c>
      <c r="B18" s="2" t="s">
        <v>36</v>
      </c>
      <c r="C18" s="122" t="s">
        <v>154</v>
      </c>
      <c r="D18" s="122">
        <v>600101</v>
      </c>
      <c r="E18" s="121" t="s">
        <v>142</v>
      </c>
      <c r="F18" s="122">
        <v>10</v>
      </c>
      <c r="G18" s="35"/>
      <c r="H18" s="124">
        <f>F18*G18</f>
        <v>0</v>
      </c>
      <c r="I18" s="141" t="s">
        <v>393</v>
      </c>
      <c r="J18" s="131"/>
    </row>
    <row r="19" spans="1:10" ht="27.75" customHeight="1">
      <c r="A19" s="121" t="s">
        <v>141</v>
      </c>
      <c r="B19" s="2" t="s">
        <v>36</v>
      </c>
      <c r="C19" s="122" t="s">
        <v>155</v>
      </c>
      <c r="D19" s="122">
        <v>600101</v>
      </c>
      <c r="E19" s="121" t="s">
        <v>142</v>
      </c>
      <c r="F19" s="122">
        <v>10</v>
      </c>
      <c r="G19" s="35"/>
      <c r="H19" s="124">
        <f t="shared" ref="H19:H31" si="1">F19*G19</f>
        <v>0</v>
      </c>
      <c r="I19" s="141" t="s">
        <v>393</v>
      </c>
      <c r="J19" s="131"/>
    </row>
    <row r="20" spans="1:10" ht="27.75" customHeight="1">
      <c r="A20" s="121" t="s">
        <v>141</v>
      </c>
      <c r="B20" s="2" t="s">
        <v>36</v>
      </c>
      <c r="C20" s="122" t="s">
        <v>156</v>
      </c>
      <c r="D20" s="122">
        <v>600101</v>
      </c>
      <c r="E20" s="121" t="s">
        <v>142</v>
      </c>
      <c r="F20" s="122">
        <v>10</v>
      </c>
      <c r="G20" s="35"/>
      <c r="H20" s="124">
        <f t="shared" si="1"/>
        <v>0</v>
      </c>
      <c r="I20" s="141" t="s">
        <v>393</v>
      </c>
      <c r="J20" s="131"/>
    </row>
    <row r="21" spans="1:10" ht="27.75" customHeight="1">
      <c r="A21" s="121" t="s">
        <v>141</v>
      </c>
      <c r="B21" s="2" t="s">
        <v>36</v>
      </c>
      <c r="C21" s="122" t="s">
        <v>157</v>
      </c>
      <c r="D21" s="122">
        <v>600101</v>
      </c>
      <c r="E21" s="121" t="s">
        <v>142</v>
      </c>
      <c r="F21" s="122">
        <v>10</v>
      </c>
      <c r="G21" s="35"/>
      <c r="H21" s="124">
        <f t="shared" si="1"/>
        <v>0</v>
      </c>
      <c r="I21" s="141" t="s">
        <v>393</v>
      </c>
      <c r="J21" s="131"/>
    </row>
    <row r="22" spans="1:10" ht="27.75" customHeight="1">
      <c r="A22" s="121" t="s">
        <v>141</v>
      </c>
      <c r="B22" s="2" t="s">
        <v>36</v>
      </c>
      <c r="C22" s="122" t="s">
        <v>158</v>
      </c>
      <c r="D22" s="122">
        <v>600101</v>
      </c>
      <c r="E22" s="121" t="s">
        <v>142</v>
      </c>
      <c r="F22" s="122">
        <v>10</v>
      </c>
      <c r="G22" s="35"/>
      <c r="H22" s="124">
        <f t="shared" si="1"/>
        <v>0</v>
      </c>
      <c r="I22" s="141" t="s">
        <v>393</v>
      </c>
      <c r="J22" s="131"/>
    </row>
    <row r="23" spans="1:10" ht="27.75" customHeight="1">
      <c r="A23" s="121" t="s">
        <v>141</v>
      </c>
      <c r="B23" s="2" t="s">
        <v>36</v>
      </c>
      <c r="C23" s="121" t="s">
        <v>63</v>
      </c>
      <c r="D23" s="122">
        <v>600101</v>
      </c>
      <c r="E23" s="121" t="s">
        <v>142</v>
      </c>
      <c r="F23" s="122">
        <v>10</v>
      </c>
      <c r="G23" s="35"/>
      <c r="H23" s="124">
        <f t="shared" si="1"/>
        <v>0</v>
      </c>
      <c r="I23" s="141" t="s">
        <v>393</v>
      </c>
      <c r="J23" s="131"/>
    </row>
    <row r="24" spans="1:10" ht="27.75" customHeight="1">
      <c r="A24" s="121" t="s">
        <v>32</v>
      </c>
      <c r="B24" s="2" t="s">
        <v>144</v>
      </c>
      <c r="C24" s="122" t="s">
        <v>155</v>
      </c>
      <c r="D24" s="122">
        <v>600101</v>
      </c>
      <c r="E24" s="121" t="s">
        <v>142</v>
      </c>
      <c r="F24" s="122">
        <v>10</v>
      </c>
      <c r="G24" s="35"/>
      <c r="H24" s="124">
        <f t="shared" si="1"/>
        <v>0</v>
      </c>
      <c r="I24" s="141" t="s">
        <v>393</v>
      </c>
      <c r="J24" s="131"/>
    </row>
    <row r="25" spans="1:10" ht="27.75" customHeight="1">
      <c r="A25" s="121" t="s">
        <v>32</v>
      </c>
      <c r="B25" s="2" t="s">
        <v>144</v>
      </c>
      <c r="C25" s="121" t="s">
        <v>64</v>
      </c>
      <c r="D25" s="122">
        <v>600101</v>
      </c>
      <c r="E25" s="121" t="s">
        <v>145</v>
      </c>
      <c r="F25" s="122">
        <v>10</v>
      </c>
      <c r="G25" s="35"/>
      <c r="H25" s="124">
        <f t="shared" si="1"/>
        <v>0</v>
      </c>
      <c r="I25" s="141" t="s">
        <v>393</v>
      </c>
      <c r="J25" s="131"/>
    </row>
    <row r="26" spans="1:10" ht="27.75" customHeight="1">
      <c r="A26" s="121" t="s">
        <v>85</v>
      </c>
      <c r="B26" s="2" t="s">
        <v>426</v>
      </c>
      <c r="C26" s="121" t="s">
        <v>368</v>
      </c>
      <c r="D26" s="122">
        <v>600201</v>
      </c>
      <c r="E26" s="121" t="s">
        <v>143</v>
      </c>
      <c r="F26" s="122">
        <v>10</v>
      </c>
      <c r="G26" s="35"/>
      <c r="H26" s="124">
        <f t="shared" si="1"/>
        <v>0</v>
      </c>
      <c r="I26" s="141" t="s">
        <v>393</v>
      </c>
      <c r="J26" s="131"/>
    </row>
    <row r="27" spans="1:10" ht="27.75" customHeight="1">
      <c r="A27" s="121" t="s">
        <v>33</v>
      </c>
      <c r="B27" s="2" t="s">
        <v>191</v>
      </c>
      <c r="C27" s="121" t="s">
        <v>62</v>
      </c>
      <c r="D27" s="122">
        <v>600201</v>
      </c>
      <c r="E27" s="121" t="s">
        <v>143</v>
      </c>
      <c r="F27" s="122">
        <v>10</v>
      </c>
      <c r="G27" s="35"/>
      <c r="H27" s="124">
        <f t="shared" si="1"/>
        <v>0</v>
      </c>
      <c r="I27" s="141" t="s">
        <v>393</v>
      </c>
      <c r="J27" s="131"/>
    </row>
    <row r="28" spans="1:10" ht="27.75" customHeight="1">
      <c r="A28" s="121" t="s">
        <v>34</v>
      </c>
      <c r="B28" s="2" t="s">
        <v>37</v>
      </c>
      <c r="C28" s="122" t="s">
        <v>157</v>
      </c>
      <c r="D28" s="122">
        <v>600101</v>
      </c>
      <c r="E28" s="121" t="s">
        <v>142</v>
      </c>
      <c r="F28" s="122">
        <v>10</v>
      </c>
      <c r="G28" s="35"/>
      <c r="H28" s="124">
        <f t="shared" si="1"/>
        <v>0</v>
      </c>
      <c r="I28" s="141" t="s">
        <v>393</v>
      </c>
      <c r="J28" s="131"/>
    </row>
    <row r="29" spans="1:10" ht="27.75" customHeight="1">
      <c r="A29" s="121" t="s">
        <v>34</v>
      </c>
      <c r="B29" s="2" t="s">
        <v>37</v>
      </c>
      <c r="C29" s="122" t="s">
        <v>158</v>
      </c>
      <c r="D29" s="122">
        <v>600101</v>
      </c>
      <c r="E29" s="121" t="s">
        <v>142</v>
      </c>
      <c r="F29" s="122">
        <v>10</v>
      </c>
      <c r="G29" s="35"/>
      <c r="H29" s="124">
        <f t="shared" si="1"/>
        <v>0</v>
      </c>
      <c r="I29" s="141" t="s">
        <v>393</v>
      </c>
      <c r="J29" s="131"/>
    </row>
    <row r="30" spans="1:10" ht="27.75" customHeight="1">
      <c r="A30" s="121" t="s">
        <v>34</v>
      </c>
      <c r="B30" s="2" t="s">
        <v>37</v>
      </c>
      <c r="C30" s="121" t="s">
        <v>63</v>
      </c>
      <c r="D30" s="122">
        <v>600101</v>
      </c>
      <c r="E30" s="121" t="s">
        <v>145</v>
      </c>
      <c r="F30" s="122">
        <v>10</v>
      </c>
      <c r="G30" s="35"/>
      <c r="H30" s="124">
        <f t="shared" si="1"/>
        <v>0</v>
      </c>
      <c r="I30" s="141" t="s">
        <v>393</v>
      </c>
      <c r="J30" s="131"/>
    </row>
    <row r="31" spans="1:10" ht="27.75" customHeight="1">
      <c r="A31" s="142" t="s">
        <v>53</v>
      </c>
      <c r="B31" s="2" t="s">
        <v>52</v>
      </c>
      <c r="C31" s="143" t="s">
        <v>154</v>
      </c>
      <c r="D31" s="122">
        <v>600704</v>
      </c>
      <c r="E31" s="121" t="s">
        <v>369</v>
      </c>
      <c r="F31" s="122">
        <v>12</v>
      </c>
      <c r="G31" s="35"/>
      <c r="H31" s="124">
        <f t="shared" si="1"/>
        <v>0</v>
      </c>
      <c r="I31" s="122"/>
      <c r="J31" s="131"/>
    </row>
    <row r="32" spans="1:10" ht="14.1" customHeight="1">
      <c r="A32" s="116" t="s">
        <v>30</v>
      </c>
      <c r="B32" s="9"/>
      <c r="C32" s="117"/>
      <c r="D32" s="117"/>
      <c r="E32" s="117"/>
      <c r="F32" s="117"/>
      <c r="G32" s="144"/>
      <c r="H32" s="132"/>
      <c r="I32" s="140"/>
      <c r="J32" s="131"/>
    </row>
    <row r="33" spans="1:10" ht="27.95" customHeight="1">
      <c r="A33" s="121" t="s">
        <v>146</v>
      </c>
      <c r="B33" s="2" t="s">
        <v>147</v>
      </c>
      <c r="C33" s="122" t="s">
        <v>154</v>
      </c>
      <c r="D33" s="122">
        <v>600302</v>
      </c>
      <c r="E33" s="121" t="s">
        <v>148</v>
      </c>
      <c r="F33" s="122">
        <v>12</v>
      </c>
      <c r="G33" s="35"/>
      <c r="H33" s="124">
        <f>F33*G33</f>
        <v>0</v>
      </c>
      <c r="I33" s="122"/>
      <c r="J33" s="131"/>
    </row>
    <row r="34" spans="1:10" ht="27.75" customHeight="1">
      <c r="A34" s="145" t="s">
        <v>31</v>
      </c>
      <c r="B34" s="12" t="s">
        <v>44</v>
      </c>
      <c r="C34" s="107" t="s">
        <v>154</v>
      </c>
      <c r="D34" s="107">
        <v>600302</v>
      </c>
      <c r="E34" s="121" t="s">
        <v>148</v>
      </c>
      <c r="F34" s="122">
        <v>12</v>
      </c>
      <c r="G34" s="35"/>
      <c r="H34" s="124">
        <f t="shared" ref="H34:H39" si="2">F34*G34</f>
        <v>0</v>
      </c>
      <c r="I34" s="122"/>
      <c r="J34" s="131"/>
    </row>
    <row r="35" spans="1:10" ht="27.75" customHeight="1">
      <c r="A35" s="145" t="s">
        <v>29</v>
      </c>
      <c r="B35" s="12" t="s">
        <v>473</v>
      </c>
      <c r="C35" s="107" t="s">
        <v>154</v>
      </c>
      <c r="D35" s="107">
        <v>600302</v>
      </c>
      <c r="E35" s="121" t="s">
        <v>148</v>
      </c>
      <c r="F35" s="146">
        <v>2</v>
      </c>
      <c r="G35" s="35"/>
      <c r="H35" s="124">
        <f t="shared" si="2"/>
        <v>0</v>
      </c>
      <c r="I35" s="146" t="s">
        <v>487</v>
      </c>
      <c r="J35" s="131"/>
    </row>
    <row r="36" spans="1:10" ht="27.75" customHeight="1">
      <c r="A36" s="145" t="s">
        <v>474</v>
      </c>
      <c r="B36" s="12" t="s">
        <v>475</v>
      </c>
      <c r="C36" s="107" t="s">
        <v>154</v>
      </c>
      <c r="D36" s="107">
        <v>600302</v>
      </c>
      <c r="E36" s="121" t="s">
        <v>148</v>
      </c>
      <c r="F36" s="146">
        <v>2</v>
      </c>
      <c r="G36" s="35"/>
      <c r="H36" s="124">
        <f t="shared" si="2"/>
        <v>0</v>
      </c>
      <c r="I36" s="146" t="s">
        <v>487</v>
      </c>
      <c r="J36" s="131"/>
    </row>
    <row r="37" spans="1:10" ht="27.75" customHeight="1">
      <c r="A37" s="145" t="s">
        <v>482</v>
      </c>
      <c r="B37" s="12" t="s">
        <v>483</v>
      </c>
      <c r="C37" s="107" t="s">
        <v>154</v>
      </c>
      <c r="D37" s="107">
        <v>600302</v>
      </c>
      <c r="E37" s="121" t="s">
        <v>148</v>
      </c>
      <c r="F37" s="128">
        <v>2</v>
      </c>
      <c r="G37" s="35"/>
      <c r="H37" s="124">
        <f t="shared" si="2"/>
        <v>0</v>
      </c>
      <c r="I37" s="128"/>
      <c r="J37" s="131"/>
    </row>
    <row r="38" spans="1:10" ht="27.75" customHeight="1">
      <c r="A38" s="145" t="s">
        <v>484</v>
      </c>
      <c r="B38" s="12" t="s">
        <v>485</v>
      </c>
      <c r="C38" s="107" t="s">
        <v>154</v>
      </c>
      <c r="D38" s="107">
        <v>600302</v>
      </c>
      <c r="E38" s="121" t="s">
        <v>148</v>
      </c>
      <c r="F38" s="122">
        <v>2</v>
      </c>
      <c r="G38" s="35"/>
      <c r="H38" s="124">
        <f t="shared" si="2"/>
        <v>0</v>
      </c>
      <c r="I38" s="122"/>
      <c r="J38" s="131"/>
    </row>
    <row r="39" spans="1:10" ht="27.95" customHeight="1">
      <c r="A39" s="147" t="s">
        <v>24</v>
      </c>
      <c r="B39" s="9"/>
      <c r="C39" s="130"/>
      <c r="D39" s="148"/>
      <c r="E39" s="148" t="s">
        <v>149</v>
      </c>
      <c r="F39" s="122">
        <v>12</v>
      </c>
      <c r="G39" s="35"/>
      <c r="H39" s="124">
        <f t="shared" si="2"/>
        <v>0</v>
      </c>
      <c r="I39" s="122"/>
      <c r="J39" s="131"/>
    </row>
    <row r="40" spans="1:10" ht="9" customHeight="1" thickBot="1">
      <c r="B40" s="13"/>
      <c r="D40" s="96"/>
      <c r="E40" s="96"/>
      <c r="F40" s="149"/>
      <c r="G40" s="150"/>
      <c r="H40" s="150"/>
    </row>
    <row r="41" spans="1:10" ht="27.95" customHeight="1" thickBot="1">
      <c r="A41" s="151" t="s">
        <v>339</v>
      </c>
      <c r="B41" s="152"/>
      <c r="C41" s="153"/>
      <c r="D41" s="153"/>
      <c r="E41" s="154"/>
      <c r="F41" s="155"/>
      <c r="G41" s="156"/>
      <c r="H41" s="157">
        <f>SUM(H33:H39,H18:H31,H7:H13)</f>
        <v>0</v>
      </c>
      <c r="I41" s="158"/>
    </row>
    <row r="42" spans="1:10" ht="14.1" customHeight="1">
      <c r="D42" s="96"/>
      <c r="E42" s="149"/>
      <c r="G42" s="94"/>
      <c r="H42" s="131"/>
    </row>
    <row r="43" spans="1:10" ht="14.1" customHeight="1">
      <c r="A43" s="91"/>
      <c r="D43" s="96"/>
      <c r="E43" s="149"/>
      <c r="G43" s="94"/>
    </row>
    <row r="44" spans="1:10" ht="14.1" customHeight="1">
      <c r="B44" s="13"/>
      <c r="D44" s="96"/>
      <c r="E44" s="149"/>
      <c r="G44" s="94"/>
    </row>
    <row r="45" spans="1:10" ht="14.1" customHeight="1">
      <c r="B45" s="13"/>
      <c r="D45" s="96"/>
      <c r="E45" s="149"/>
      <c r="G45" s="94"/>
    </row>
    <row r="46" spans="1:10" ht="12" customHeight="1"/>
    <row r="56" ht="12" customHeight="1"/>
    <row r="64" ht="12" customHeight="1"/>
  </sheetData>
  <sheetProtection algorithmName="SHA-512" hashValue="366vtpIfNghbyCrgBsyPD2cscERMNZL/7skfhgjDjeP1qVwS2YCy2P9hMsEZ/QErRaFgddDAkroPCUMa85xzHA==" saltValue="VZF3/RAkVPnWJe8vsJoafw==" spinCount="100000" sheet="1" selectLockedCells="1"/>
  <mergeCells count="13">
    <mergeCell ref="A4:A5"/>
    <mergeCell ref="B4:B5"/>
    <mergeCell ref="D4:D5"/>
    <mergeCell ref="A15:A16"/>
    <mergeCell ref="B15:B16"/>
    <mergeCell ref="C15:C16"/>
    <mergeCell ref="D15:D16"/>
    <mergeCell ref="C4:C5"/>
    <mergeCell ref="I4:I5"/>
    <mergeCell ref="E15:E16"/>
    <mergeCell ref="G4:H4"/>
    <mergeCell ref="G15:H15"/>
    <mergeCell ref="E4:E5"/>
  </mergeCells>
  <phoneticPr fontId="0" type="noConversion"/>
  <hyperlinks>
    <hyperlink ref="B7" location="'U100'!A1" display="'U100'!A1"/>
    <hyperlink ref="B8" location="'U100'!A1" display="'U100'!A1"/>
    <hyperlink ref="B18" location="'U200'!A1" display="'U200'!A1"/>
    <hyperlink ref="B20:B23" location="'U200'!A1" display="'U200'!A1"/>
    <hyperlink ref="B25" location="'U201'!A1" display="'U201'!A1"/>
    <hyperlink ref="B24" location="'U201'!A1" display="'U201'!A1"/>
    <hyperlink ref="B33" location="'P201'!A1" display="'P201'!A1"/>
    <hyperlink ref="B34" location="'P100'!A1" display="'P100'!A1"/>
    <hyperlink ref="B19" location="'U200'!A1" display="'U200'!A1"/>
    <hyperlink ref="B10" location="'S100'!A1" display="'S100'!A1"/>
    <hyperlink ref="B9" location="'S100'!A1" display="'S100'!A1"/>
    <hyperlink ref="B4" location="'U201'!A1" display="'U201'!A1"/>
    <hyperlink ref="A4" location="'zwingende Normen'!A1" display="'zwingende Normen'!A1"/>
    <hyperlink ref="B29" location="'U204'!A1" display="'U204'!A1"/>
    <hyperlink ref="B30" location="'U204'!A1" display="'U204'!A1"/>
    <hyperlink ref="B28" location="'U204'!A1" display="'U204'!A1"/>
    <hyperlink ref="B41" location="'U204'!A1" display="'U204'!A1"/>
    <hyperlink ref="B15" location="'U201'!A1" display="'U201'!A1"/>
    <hyperlink ref="A15" location="'zwingende Normen'!A1" display="'zwingende Normen'!A1"/>
    <hyperlink ref="B27" location="'U202'!A1" display="'U202'!A1"/>
    <hyperlink ref="B31" location="'U205'!A1" display="'U205'!A1"/>
  </hyperlinks>
  <printOptions horizontalCentered="1" gridLinesSet="0"/>
  <pageMargins left="0.19685039370078741" right="0.19685039370078741" top="0.39370078740157483" bottom="0.23622047244094491" header="1.1811023622047245" footer="0.19685039370078741"/>
  <pageSetup paperSize="9" scale="53" orientation="portrait" horizontalDpi="4294967292" verticalDpi="4294967292" r:id="rId1"/>
  <headerFooter alignWithMargins="0">
    <oddFooter xml:space="preserve">&amp;L&amp;8 2.2 Talsperre Scheibe-Alsbach&amp;R&amp;6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50"/>
  <sheetViews>
    <sheetView showGridLines="0" zoomScaleNormal="100" zoomScaleSheetLayoutView="100" workbookViewId="0">
      <selection activeCell="G21" sqref="G21"/>
    </sheetView>
  </sheetViews>
  <sheetFormatPr baseColWidth="10" defaultColWidth="11" defaultRowHeight="12.75"/>
  <cols>
    <col min="1" max="1" width="24.7109375" style="96" customWidth="1"/>
    <col min="2" max="2" width="12.140625" style="96" customWidth="1"/>
    <col min="3" max="3" width="25.140625" style="96" customWidth="1"/>
    <col min="4" max="4" width="12.85546875" style="149" customWidth="1"/>
    <col min="5" max="5" width="21.85546875" style="94" customWidth="1"/>
    <col min="6" max="6" width="10.140625" style="94" customWidth="1"/>
    <col min="7" max="8" width="13.140625" style="96" customWidth="1"/>
    <col min="9" max="9" width="16.85546875" style="96" customWidth="1"/>
    <col min="10" max="10" width="0.7109375" style="96" hidden="1" customWidth="1"/>
    <col min="11" max="13" width="0" style="96" hidden="1" customWidth="1"/>
    <col min="14" max="14" width="11.7109375" style="96" customWidth="1"/>
    <col min="15" max="16384" width="11" style="96"/>
  </cols>
  <sheetData>
    <row r="1" spans="1:14">
      <c r="A1" s="91" t="s">
        <v>331</v>
      </c>
      <c r="B1" s="92"/>
      <c r="C1" s="91"/>
      <c r="G1" s="91"/>
    </row>
    <row r="2" spans="1:14">
      <c r="A2" s="91"/>
      <c r="B2" s="92"/>
      <c r="C2" s="91"/>
      <c r="G2" s="91"/>
    </row>
    <row r="3" spans="1:14">
      <c r="A3" s="18" t="s">
        <v>341</v>
      </c>
      <c r="B3" s="92"/>
      <c r="C3" s="91"/>
      <c r="G3" s="91"/>
    </row>
    <row r="4" spans="1:14" ht="14.1" customHeight="1">
      <c r="A4" s="103" t="s">
        <v>60</v>
      </c>
      <c r="B4" s="104" t="s">
        <v>61</v>
      </c>
      <c r="C4" s="104" t="s">
        <v>150</v>
      </c>
      <c r="D4" s="105" t="s">
        <v>174</v>
      </c>
      <c r="E4" s="106" t="s">
        <v>151</v>
      </c>
      <c r="F4" s="107" t="s">
        <v>28</v>
      </c>
      <c r="G4" s="108"/>
      <c r="H4" s="109"/>
      <c r="I4" s="110" t="s">
        <v>43</v>
      </c>
    </row>
    <row r="5" spans="1:14" ht="14.1" customHeight="1">
      <c r="A5" s="111"/>
      <c r="B5" s="112"/>
      <c r="C5" s="112"/>
      <c r="D5" s="112"/>
      <c r="E5" s="112"/>
      <c r="F5" s="113" t="s">
        <v>35</v>
      </c>
      <c r="G5" s="159" t="s">
        <v>2</v>
      </c>
      <c r="H5" s="115" t="s">
        <v>3</v>
      </c>
      <c r="I5" s="112"/>
    </row>
    <row r="6" spans="1:14" ht="14.1" customHeight="1">
      <c r="A6" s="160" t="s">
        <v>56</v>
      </c>
      <c r="B6" s="161"/>
      <c r="C6" s="102"/>
      <c r="D6" s="102"/>
      <c r="E6" s="162"/>
      <c r="F6" s="161"/>
      <c r="G6" s="99"/>
      <c r="H6" s="99"/>
      <c r="I6" s="163"/>
    </row>
    <row r="7" spans="1:14" s="68" customFormat="1" ht="27.95" customHeight="1">
      <c r="A7" s="142" t="s">
        <v>131</v>
      </c>
      <c r="B7" s="2" t="s">
        <v>202</v>
      </c>
      <c r="C7" s="142" t="s">
        <v>203</v>
      </c>
      <c r="D7" s="123" t="s">
        <v>276</v>
      </c>
      <c r="E7" s="121" t="s">
        <v>206</v>
      </c>
      <c r="F7" s="122">
        <v>6</v>
      </c>
      <c r="G7" s="35"/>
      <c r="H7" s="164">
        <f>F7*G7</f>
        <v>0</v>
      </c>
      <c r="I7" s="165" t="s">
        <v>329</v>
      </c>
    </row>
    <row r="8" spans="1:14" s="68" customFormat="1" ht="27.95" customHeight="1">
      <c r="A8" s="166" t="s">
        <v>33</v>
      </c>
      <c r="B8" s="12" t="s">
        <v>204</v>
      </c>
      <c r="C8" s="166" t="s">
        <v>203</v>
      </c>
      <c r="D8" s="167" t="s">
        <v>276</v>
      </c>
      <c r="E8" s="121" t="s">
        <v>206</v>
      </c>
      <c r="F8" s="122">
        <v>6</v>
      </c>
      <c r="G8" s="35"/>
      <c r="H8" s="164">
        <f>F8*G8</f>
        <v>0</v>
      </c>
      <c r="I8" s="168"/>
    </row>
    <row r="9" spans="1:14" s="68" customFormat="1" ht="27.95" customHeight="1">
      <c r="A9" s="169" t="s">
        <v>15</v>
      </c>
      <c r="B9" s="170"/>
      <c r="C9" s="170"/>
      <c r="D9" s="171"/>
      <c r="E9" s="172" t="s">
        <v>56</v>
      </c>
      <c r="F9" s="122">
        <v>6</v>
      </c>
      <c r="G9" s="54"/>
      <c r="H9" s="164">
        <f>F9*G9</f>
        <v>0</v>
      </c>
      <c r="I9" s="173"/>
      <c r="N9" s="83"/>
    </row>
    <row r="10" spans="1:14" ht="14.1" customHeight="1" thickBot="1">
      <c r="B10" s="13"/>
      <c r="D10" s="96"/>
      <c r="E10" s="96"/>
      <c r="F10" s="149"/>
      <c r="G10" s="94"/>
      <c r="H10" s="94"/>
      <c r="I10" s="174"/>
      <c r="N10" s="83"/>
    </row>
    <row r="11" spans="1:14" s="68" customFormat="1" ht="27.95" customHeight="1" thickBot="1">
      <c r="A11" s="71" t="s">
        <v>340</v>
      </c>
      <c r="B11" s="23"/>
      <c r="C11" s="72"/>
      <c r="D11" s="72"/>
      <c r="E11" s="72"/>
      <c r="F11" s="175"/>
      <c r="G11" s="176"/>
      <c r="H11" s="177">
        <f>SUM(H7:H9)</f>
        <v>0</v>
      </c>
      <c r="I11" s="178"/>
      <c r="N11" s="83"/>
    </row>
    <row r="12" spans="1:14">
      <c r="N12" s="83"/>
    </row>
    <row r="13" spans="1:14" ht="14.1" customHeight="1">
      <c r="A13" s="91" t="s">
        <v>332</v>
      </c>
      <c r="B13" s="92"/>
      <c r="C13" s="91"/>
      <c r="G13" s="91"/>
      <c r="N13" s="83"/>
    </row>
    <row r="14" spans="1:14">
      <c r="A14" s="91"/>
      <c r="B14" s="92"/>
      <c r="C14" s="91"/>
      <c r="G14" s="91"/>
      <c r="N14" s="83"/>
    </row>
    <row r="15" spans="1:14">
      <c r="A15" s="16" t="s">
        <v>342</v>
      </c>
      <c r="B15" s="97"/>
      <c r="C15" s="98"/>
      <c r="D15" s="161"/>
      <c r="E15" s="99"/>
      <c r="F15" s="99"/>
      <c r="G15" s="98"/>
      <c r="H15" s="102"/>
      <c r="I15" s="102"/>
      <c r="J15" s="102"/>
      <c r="N15" s="83"/>
    </row>
    <row r="16" spans="1:14">
      <c r="A16" s="103" t="s">
        <v>60</v>
      </c>
      <c r="B16" s="104" t="s">
        <v>61</v>
      </c>
      <c r="C16" s="104" t="s">
        <v>150</v>
      </c>
      <c r="D16" s="105" t="s">
        <v>174</v>
      </c>
      <c r="E16" s="104" t="s">
        <v>151</v>
      </c>
      <c r="F16" s="179" t="s">
        <v>28</v>
      </c>
      <c r="G16" s="108"/>
      <c r="H16" s="109"/>
      <c r="I16" s="179"/>
      <c r="J16" s="180"/>
      <c r="N16" s="83"/>
    </row>
    <row r="17" spans="1:14">
      <c r="A17" s="111"/>
      <c r="B17" s="112"/>
      <c r="C17" s="112"/>
      <c r="D17" s="112"/>
      <c r="E17" s="112"/>
      <c r="F17" s="181" t="s">
        <v>35</v>
      </c>
      <c r="G17" s="114" t="s">
        <v>2</v>
      </c>
      <c r="H17" s="115" t="s">
        <v>3</v>
      </c>
      <c r="I17" s="182" t="s">
        <v>14</v>
      </c>
      <c r="J17" s="183"/>
      <c r="N17" s="83"/>
    </row>
    <row r="18" spans="1:14">
      <c r="A18" s="184" t="s">
        <v>56</v>
      </c>
      <c r="B18" s="185"/>
      <c r="C18" s="186"/>
      <c r="D18" s="186"/>
      <c r="E18" s="187"/>
      <c r="F18" s="185"/>
      <c r="G18" s="188"/>
      <c r="H18" s="188"/>
      <c r="I18" s="189"/>
      <c r="J18" s="183"/>
      <c r="N18" s="83"/>
    </row>
    <row r="19" spans="1:14" ht="27.95" customHeight="1">
      <c r="A19" s="142" t="s">
        <v>131</v>
      </c>
      <c r="B19" s="2" t="s">
        <v>202</v>
      </c>
      <c r="C19" s="142" t="s">
        <v>203</v>
      </c>
      <c r="D19" s="122" t="s">
        <v>277</v>
      </c>
      <c r="E19" s="142" t="s">
        <v>207</v>
      </c>
      <c r="F19" s="122">
        <v>0</v>
      </c>
      <c r="G19" s="35"/>
      <c r="H19" s="190">
        <f>F19*G19</f>
        <v>0</v>
      </c>
      <c r="I19" s="191" t="s">
        <v>448</v>
      </c>
      <c r="J19" s="192" t="s">
        <v>205</v>
      </c>
      <c r="N19" s="83"/>
    </row>
    <row r="20" spans="1:14" ht="27.95" customHeight="1">
      <c r="A20" s="142" t="s">
        <v>33</v>
      </c>
      <c r="B20" s="2" t="s">
        <v>204</v>
      </c>
      <c r="C20" s="142" t="s">
        <v>203</v>
      </c>
      <c r="D20" s="122" t="s">
        <v>277</v>
      </c>
      <c r="E20" s="142" t="s">
        <v>207</v>
      </c>
      <c r="F20" s="122">
        <v>0</v>
      </c>
      <c r="G20" s="35"/>
      <c r="H20" s="190">
        <f>F20*G20</f>
        <v>0</v>
      </c>
      <c r="I20" s="193"/>
      <c r="J20" s="192" t="s">
        <v>205</v>
      </c>
      <c r="N20" s="83"/>
    </row>
    <row r="21" spans="1:14" ht="27.95" customHeight="1">
      <c r="A21" s="142" t="s">
        <v>15</v>
      </c>
      <c r="B21" s="19"/>
      <c r="C21" s="194"/>
      <c r="D21" s="172"/>
      <c r="E21" s="142" t="s">
        <v>56</v>
      </c>
      <c r="F21" s="122">
        <v>0</v>
      </c>
      <c r="G21" s="54"/>
      <c r="H21" s="190">
        <f>F21*G21</f>
        <v>0</v>
      </c>
      <c r="I21" s="195"/>
      <c r="J21" s="142"/>
      <c r="N21" s="83"/>
    </row>
    <row r="22" spans="1:14" ht="14.1" customHeight="1" thickBot="1">
      <c r="A22" s="68"/>
      <c r="B22" s="7"/>
      <c r="C22" s="68"/>
      <c r="D22" s="68"/>
      <c r="E22" s="68"/>
      <c r="F22" s="196"/>
      <c r="G22" s="75"/>
      <c r="H22" s="75"/>
      <c r="I22" s="197"/>
      <c r="J22" s="68"/>
    </row>
    <row r="23" spans="1:14" ht="27.95" customHeight="1" thickBot="1">
      <c r="A23" s="71" t="s">
        <v>352</v>
      </c>
      <c r="B23" s="23"/>
      <c r="C23" s="72"/>
      <c r="D23" s="72"/>
      <c r="E23" s="198"/>
      <c r="F23" s="175"/>
      <c r="G23" s="176"/>
      <c r="H23" s="199">
        <f>SUM(H19:H21)</f>
        <v>0</v>
      </c>
      <c r="I23" s="200"/>
      <c r="J23" s="68"/>
    </row>
    <row r="32" spans="1:14" ht="12" customHeight="1"/>
    <row r="42" ht="12" customHeight="1"/>
    <row r="50" ht="12" customHeight="1"/>
  </sheetData>
  <sheetProtection algorithmName="SHA-512" hashValue="CPhGsRtQYHHa4UhIeaDQGhegk1sWgSiPglz9ZeCFpfrmGWMGkJw8bRDJuxy5ifc8NcT1m1/JNW0cZt4n+u0gkg==" saltValue="ZTFV0aV0Rgt22/bDb1w+0Q==" spinCount="100000" sheet="1" selectLockedCells="1"/>
  <mergeCells count="16">
    <mergeCell ref="A9:D9"/>
    <mergeCell ref="I7:I8"/>
    <mergeCell ref="A4:A5"/>
    <mergeCell ref="B4:B5"/>
    <mergeCell ref="C4:C5"/>
    <mergeCell ref="D4:D5"/>
    <mergeCell ref="E4:E5"/>
    <mergeCell ref="I4:I5"/>
    <mergeCell ref="G4:H4"/>
    <mergeCell ref="I19:I20"/>
    <mergeCell ref="E16:E17"/>
    <mergeCell ref="G16:H16"/>
    <mergeCell ref="A16:A17"/>
    <mergeCell ref="B16:B17"/>
    <mergeCell ref="C16:C17"/>
    <mergeCell ref="D16:D17"/>
  </mergeCells>
  <phoneticPr fontId="11" type="noConversion"/>
  <hyperlinks>
    <hyperlink ref="B8:B9" location="'U200'!A1" display="'U200'!A1"/>
    <hyperlink ref="B8" location="'U204'!A1" display="'U204'!A1"/>
    <hyperlink ref="B23" location="'U204'!A1" display="'U204'!A1"/>
    <hyperlink ref="B18:B21" location="'U400'!A1" display="'U400'!A1"/>
    <hyperlink ref="B21" location="'U204'!A1" display="'S100'!A1"/>
    <hyperlink ref="B20:B21" location="'S100'!A1" display="'U200'!A1"/>
    <hyperlink ref="B20" location="'U204'!A1" display="'U204'!A1"/>
  </hyperlinks>
  <printOptions gridLinesSet="0"/>
  <pageMargins left="0.39370078740157483" right="0.19685039370078741" top="1.1811023622047245" bottom="0.62992125984251968" header="1.1811023622047245" footer="0.27559055118110237"/>
  <pageSetup paperSize="9" scale="65" orientation="portrait" r:id="rId1"/>
  <headerFooter alignWithMargins="0">
    <oddFooter xml:space="preserve">&amp;L&amp;8 2.3 Talsperre Zeulenroda
2.4 Talsperre Weida&amp;C
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zoomScaleNormal="100" zoomScaleSheetLayoutView="90" workbookViewId="0">
      <selection activeCell="D37" sqref="D37"/>
    </sheetView>
  </sheetViews>
  <sheetFormatPr baseColWidth="10" defaultColWidth="11" defaultRowHeight="14.1" customHeight="1"/>
  <cols>
    <col min="1" max="1" width="13.140625" style="68" customWidth="1"/>
    <col min="2" max="2" width="43.7109375" style="68" customWidth="1"/>
    <col min="3" max="3" width="11" style="68" customWidth="1"/>
    <col min="4" max="4" width="13.85546875" style="68" customWidth="1"/>
    <col min="5" max="5" width="14.7109375" style="68" customWidth="1"/>
    <col min="6" max="9" width="10.5703125" style="68" customWidth="1"/>
    <col min="10" max="10" width="9.42578125" style="68" bestFit="1" customWidth="1"/>
    <col min="11" max="11" width="13.140625" style="68" customWidth="1"/>
    <col min="12" max="12" width="11.85546875" style="204" customWidth="1"/>
    <col min="13" max="15" width="11" style="68"/>
    <col min="16" max="16" width="12.85546875" style="68" bestFit="1" customWidth="1"/>
    <col min="17" max="16384" width="11" style="68"/>
  </cols>
  <sheetData>
    <row r="1" spans="1:23" s="67" customFormat="1" ht="27.95" customHeight="1">
      <c r="A1" s="67" t="s">
        <v>333</v>
      </c>
      <c r="D1" s="281"/>
      <c r="E1" s="281"/>
      <c r="F1" s="282"/>
      <c r="L1" s="202"/>
    </row>
    <row r="2" spans="1:23" s="67" customFormat="1" ht="27.95" customHeight="1">
      <c r="D2" s="283"/>
      <c r="E2" s="283"/>
      <c r="F2" s="284"/>
      <c r="L2" s="202"/>
    </row>
    <row r="3" spans="1:23" s="67" customFormat="1" ht="27.95" customHeight="1">
      <c r="C3" s="196"/>
      <c r="D3" s="285"/>
      <c r="E3" s="285"/>
      <c r="F3" s="285"/>
      <c r="L3" s="202"/>
    </row>
    <row r="4" spans="1:23" ht="14.1" customHeight="1" thickBot="1">
      <c r="C4" s="196"/>
      <c r="D4" s="285"/>
      <c r="E4" s="285"/>
      <c r="F4" s="285"/>
    </row>
    <row r="5" spans="1:23" ht="14.1" customHeight="1">
      <c r="A5" s="205"/>
      <c r="B5" s="206"/>
      <c r="C5" s="206"/>
      <c r="D5" s="207" t="s">
        <v>216</v>
      </c>
      <c r="E5" s="208"/>
      <c r="F5" s="208"/>
      <c r="G5" s="209"/>
      <c r="H5" s="207" t="s">
        <v>217</v>
      </c>
      <c r="I5" s="208"/>
      <c r="J5" s="210"/>
      <c r="K5" s="211"/>
      <c r="L5" s="212"/>
      <c r="M5" s="204"/>
    </row>
    <row r="6" spans="1:23" s="196" customFormat="1" ht="27.95" customHeight="1">
      <c r="A6" s="286" t="s">
        <v>218</v>
      </c>
      <c r="B6" s="287" t="s">
        <v>219</v>
      </c>
      <c r="C6" s="288" t="s">
        <v>174</v>
      </c>
      <c r="D6" s="289" t="s">
        <v>465</v>
      </c>
      <c r="E6" s="213" t="s">
        <v>466</v>
      </c>
      <c r="F6" s="290"/>
      <c r="G6" s="214"/>
      <c r="H6" s="52" t="s">
        <v>467</v>
      </c>
      <c r="I6" s="291" t="s">
        <v>468</v>
      </c>
      <c r="J6" s="215" t="s">
        <v>469</v>
      </c>
      <c r="K6" s="216" t="s">
        <v>220</v>
      </c>
      <c r="L6" s="217"/>
    </row>
    <row r="7" spans="1:23" ht="45.75" customHeight="1" thickBot="1">
      <c r="A7" s="292"/>
      <c r="B7" s="293"/>
      <c r="C7" s="294"/>
      <c r="D7" s="295" t="s">
        <v>462</v>
      </c>
      <c r="E7" s="296" t="s">
        <v>221</v>
      </c>
      <c r="F7" s="296" t="s">
        <v>480</v>
      </c>
      <c r="G7" s="296" t="s">
        <v>481</v>
      </c>
      <c r="H7" s="297" t="s">
        <v>391</v>
      </c>
      <c r="I7" s="297" t="s">
        <v>222</v>
      </c>
      <c r="J7" s="220" t="s">
        <v>223</v>
      </c>
      <c r="K7" s="221"/>
      <c r="L7" s="20" t="s">
        <v>321</v>
      </c>
      <c r="M7" s="222"/>
      <c r="N7" s="223"/>
      <c r="O7" s="224"/>
      <c r="P7" s="225"/>
      <c r="Q7" s="21"/>
      <c r="R7" s="22"/>
      <c r="S7" s="22"/>
      <c r="T7" s="21"/>
      <c r="U7" s="225"/>
      <c r="V7" s="204"/>
      <c r="W7" s="21"/>
    </row>
    <row r="8" spans="1:23" ht="17.25" customHeight="1" thickBot="1">
      <c r="A8" s="226" t="s">
        <v>227</v>
      </c>
      <c r="B8" s="227" t="s">
        <v>116</v>
      </c>
      <c r="C8" s="228" t="s">
        <v>225</v>
      </c>
      <c r="D8" s="229">
        <v>4</v>
      </c>
      <c r="E8" s="230">
        <v>1</v>
      </c>
      <c r="F8" s="230">
        <v>6</v>
      </c>
      <c r="G8" s="230"/>
      <c r="H8" s="230">
        <v>13</v>
      </c>
      <c r="I8" s="230">
        <v>1</v>
      </c>
      <c r="J8" s="231">
        <v>2</v>
      </c>
      <c r="K8" s="232" t="s">
        <v>226</v>
      </c>
      <c r="L8" s="233"/>
      <c r="M8" s="234"/>
    </row>
    <row r="9" spans="1:23" ht="17.25" customHeight="1" thickBot="1">
      <c r="A9" s="235" t="s">
        <v>229</v>
      </c>
      <c r="B9" s="235" t="s">
        <v>117</v>
      </c>
      <c r="C9" s="236" t="s">
        <v>228</v>
      </c>
      <c r="D9" s="229">
        <v>4</v>
      </c>
      <c r="E9" s="237">
        <v>1</v>
      </c>
      <c r="F9" s="237">
        <v>6</v>
      </c>
      <c r="G9" s="237"/>
      <c r="H9" s="238">
        <v>13</v>
      </c>
      <c r="I9" s="238">
        <v>1</v>
      </c>
      <c r="J9" s="239">
        <v>2</v>
      </c>
      <c r="K9" s="240" t="s">
        <v>230</v>
      </c>
      <c r="L9" s="241"/>
      <c r="M9" s="234"/>
    </row>
    <row r="10" spans="1:23" ht="17.25" customHeight="1">
      <c r="A10" s="205" t="s">
        <v>232</v>
      </c>
      <c r="B10" s="206" t="s">
        <v>115</v>
      </c>
      <c r="C10" s="242">
        <v>7806607</v>
      </c>
      <c r="D10" s="243">
        <v>2</v>
      </c>
      <c r="E10" s="244"/>
      <c r="F10" s="244">
        <v>6</v>
      </c>
      <c r="G10" s="244"/>
      <c r="H10" s="244">
        <v>13</v>
      </c>
      <c r="I10" s="244">
        <v>1</v>
      </c>
      <c r="J10" s="245">
        <v>2</v>
      </c>
      <c r="K10" s="246" t="s">
        <v>234</v>
      </c>
      <c r="L10" s="241"/>
      <c r="M10" s="234"/>
    </row>
    <row r="11" spans="1:23" ht="17.25" customHeight="1">
      <c r="A11" s="298" t="s">
        <v>233</v>
      </c>
      <c r="B11" s="299" t="s">
        <v>112</v>
      </c>
      <c r="C11" s="242">
        <v>1207507</v>
      </c>
      <c r="D11" s="300">
        <v>2</v>
      </c>
      <c r="E11" s="289">
        <v>1</v>
      </c>
      <c r="F11" s="289"/>
      <c r="G11" s="289"/>
      <c r="H11" s="289">
        <v>12</v>
      </c>
      <c r="I11" s="289"/>
      <c r="J11" s="248">
        <v>2</v>
      </c>
      <c r="K11" s="301"/>
      <c r="L11" s="241"/>
      <c r="M11" s="234"/>
    </row>
    <row r="12" spans="1:23" ht="17.25" customHeight="1">
      <c r="A12" s="298" t="s">
        <v>377</v>
      </c>
      <c r="B12" s="299" t="s">
        <v>376</v>
      </c>
      <c r="C12" s="242">
        <v>7806407</v>
      </c>
      <c r="D12" s="300">
        <v>1</v>
      </c>
      <c r="E12" s="289"/>
      <c r="F12" s="289">
        <v>2</v>
      </c>
      <c r="G12" s="289"/>
      <c r="H12" s="289">
        <v>24</v>
      </c>
      <c r="I12" s="289"/>
      <c r="J12" s="248"/>
      <c r="K12" s="301"/>
      <c r="L12" s="241"/>
      <c r="M12" s="234"/>
    </row>
    <row r="13" spans="1:23" ht="17.25" customHeight="1">
      <c r="A13" s="298" t="s">
        <v>237</v>
      </c>
      <c r="B13" s="299" t="s">
        <v>114</v>
      </c>
      <c r="C13" s="300" t="s">
        <v>235</v>
      </c>
      <c r="D13" s="300">
        <v>1</v>
      </c>
      <c r="E13" s="289"/>
      <c r="F13" s="289"/>
      <c r="G13" s="289"/>
      <c r="H13" s="289">
        <v>18</v>
      </c>
      <c r="I13" s="289"/>
      <c r="J13" s="248"/>
      <c r="K13" s="301"/>
      <c r="L13" s="241"/>
      <c r="M13" s="234"/>
    </row>
    <row r="14" spans="1:23" ht="17.25" customHeight="1">
      <c r="A14" s="298" t="s">
        <v>238</v>
      </c>
      <c r="B14" s="299" t="s">
        <v>113</v>
      </c>
      <c r="C14" s="300" t="s">
        <v>464</v>
      </c>
      <c r="D14" s="300">
        <v>1</v>
      </c>
      <c r="E14" s="289"/>
      <c r="F14" s="289">
        <v>2</v>
      </c>
      <c r="G14" s="289"/>
      <c r="H14" s="289">
        <v>24</v>
      </c>
      <c r="I14" s="289"/>
      <c r="J14" s="248"/>
      <c r="K14" s="301"/>
      <c r="L14" s="241"/>
      <c r="M14" s="234"/>
    </row>
    <row r="15" spans="1:23" ht="17.25" customHeight="1" thickBot="1">
      <c r="A15" s="249" t="s">
        <v>239</v>
      </c>
      <c r="B15" s="166" t="s">
        <v>236</v>
      </c>
      <c r="C15" s="250">
        <v>7807407</v>
      </c>
      <c r="D15" s="300">
        <v>1</v>
      </c>
      <c r="E15" s="107"/>
      <c r="F15" s="107">
        <v>2</v>
      </c>
      <c r="G15" s="107"/>
      <c r="H15" s="107">
        <v>24</v>
      </c>
      <c r="I15" s="107"/>
      <c r="J15" s="251"/>
      <c r="K15" s="252"/>
      <c r="L15" s="241"/>
      <c r="M15" s="234"/>
    </row>
    <row r="16" spans="1:23" ht="17.25" customHeight="1">
      <c r="A16" s="205" t="s">
        <v>250</v>
      </c>
      <c r="B16" s="206" t="s">
        <v>267</v>
      </c>
      <c r="C16" s="253">
        <v>1225107</v>
      </c>
      <c r="D16" s="243">
        <v>4</v>
      </c>
      <c r="E16" s="244">
        <v>1</v>
      </c>
      <c r="F16" s="244">
        <v>6</v>
      </c>
      <c r="G16" s="244"/>
      <c r="H16" s="244">
        <v>39</v>
      </c>
      <c r="I16" s="244">
        <v>1</v>
      </c>
      <c r="J16" s="245">
        <v>2</v>
      </c>
      <c r="K16" s="254" t="s">
        <v>269</v>
      </c>
      <c r="L16" s="241"/>
      <c r="M16" s="234"/>
    </row>
    <row r="17" spans="1:13" ht="17.25" customHeight="1">
      <c r="A17" s="298" t="s">
        <v>241</v>
      </c>
      <c r="B17" s="299" t="s">
        <v>120</v>
      </c>
      <c r="C17" s="300" t="s">
        <v>231</v>
      </c>
      <c r="D17" s="300">
        <v>4</v>
      </c>
      <c r="E17" s="289">
        <v>1</v>
      </c>
      <c r="F17" s="289">
        <v>6</v>
      </c>
      <c r="G17" s="289"/>
      <c r="H17" s="289">
        <v>39</v>
      </c>
      <c r="I17" s="289">
        <v>1</v>
      </c>
      <c r="J17" s="248">
        <v>2</v>
      </c>
      <c r="K17" s="255"/>
      <c r="L17" s="241"/>
      <c r="M17" s="234"/>
    </row>
    <row r="18" spans="1:13" ht="17.25" customHeight="1">
      <c r="A18" s="298" t="s">
        <v>274</v>
      </c>
      <c r="B18" s="299" t="s">
        <v>275</v>
      </c>
      <c r="C18" s="300" t="s">
        <v>240</v>
      </c>
      <c r="D18" s="300">
        <v>4</v>
      </c>
      <c r="E18" s="289">
        <v>1</v>
      </c>
      <c r="F18" s="289">
        <v>6</v>
      </c>
      <c r="G18" s="289"/>
      <c r="H18" s="289">
        <v>39</v>
      </c>
      <c r="I18" s="289">
        <v>1</v>
      </c>
      <c r="J18" s="248">
        <v>2</v>
      </c>
      <c r="K18" s="255"/>
      <c r="L18" s="241"/>
      <c r="M18" s="234"/>
    </row>
    <row r="19" spans="1:13" ht="17.25" customHeight="1">
      <c r="A19" s="298" t="s">
        <v>251</v>
      </c>
      <c r="B19" s="299" t="s">
        <v>268</v>
      </c>
      <c r="C19" s="300" t="s">
        <v>242</v>
      </c>
      <c r="D19" s="289"/>
      <c r="E19" s="289"/>
      <c r="F19" s="289">
        <v>2</v>
      </c>
      <c r="G19" s="289"/>
      <c r="H19" s="289">
        <v>22</v>
      </c>
      <c r="I19" s="289"/>
      <c r="J19" s="248">
        <v>2</v>
      </c>
      <c r="K19" s="255"/>
      <c r="L19" s="241"/>
      <c r="M19" s="234"/>
    </row>
    <row r="20" spans="1:13" ht="17.25" customHeight="1">
      <c r="A20" s="298" t="s">
        <v>470</v>
      </c>
      <c r="B20" s="299" t="s">
        <v>471</v>
      </c>
      <c r="C20" s="302">
        <v>1226207</v>
      </c>
      <c r="D20" s="289"/>
      <c r="E20" s="289"/>
      <c r="F20" s="289">
        <v>2</v>
      </c>
      <c r="G20" s="289"/>
      <c r="H20" s="289">
        <v>22</v>
      </c>
      <c r="I20" s="289"/>
      <c r="J20" s="248">
        <v>2</v>
      </c>
      <c r="K20" s="255"/>
      <c r="L20" s="241"/>
      <c r="M20" s="234"/>
    </row>
    <row r="21" spans="1:13" ht="17.25" hidden="1" customHeight="1">
      <c r="A21" s="303"/>
      <c r="B21" s="304"/>
      <c r="C21" s="302"/>
      <c r="D21" s="289"/>
      <c r="E21" s="289"/>
      <c r="F21" s="289"/>
      <c r="G21" s="289"/>
      <c r="H21" s="289"/>
      <c r="I21" s="289"/>
      <c r="J21" s="248"/>
      <c r="K21" s="255"/>
      <c r="L21" s="241"/>
      <c r="M21" s="234"/>
    </row>
    <row r="22" spans="1:13" ht="17.25" hidden="1" customHeight="1">
      <c r="A22" s="303"/>
      <c r="B22" s="304"/>
      <c r="C22" s="302"/>
      <c r="D22" s="289"/>
      <c r="E22" s="289"/>
      <c r="F22" s="289"/>
      <c r="G22" s="289"/>
      <c r="H22" s="289"/>
      <c r="I22" s="289"/>
      <c r="J22" s="248"/>
      <c r="K22" s="255"/>
      <c r="L22" s="241"/>
      <c r="M22" s="234"/>
    </row>
    <row r="23" spans="1:13" ht="17.25" hidden="1" customHeight="1">
      <c r="A23" s="303"/>
      <c r="B23" s="304"/>
      <c r="C23" s="302"/>
      <c r="D23" s="289"/>
      <c r="E23" s="289"/>
      <c r="F23" s="289"/>
      <c r="G23" s="289"/>
      <c r="H23" s="289"/>
      <c r="I23" s="289"/>
      <c r="J23" s="248"/>
      <c r="K23" s="255"/>
      <c r="L23" s="241"/>
      <c r="M23" s="234"/>
    </row>
    <row r="24" spans="1:13" ht="17.25" customHeight="1">
      <c r="A24" s="298" t="s">
        <v>252</v>
      </c>
      <c r="B24" s="299" t="s">
        <v>119</v>
      </c>
      <c r="C24" s="300" t="s">
        <v>243</v>
      </c>
      <c r="D24" s="289"/>
      <c r="E24" s="289"/>
      <c r="F24" s="289">
        <v>2</v>
      </c>
      <c r="G24" s="289"/>
      <c r="H24" s="289">
        <v>22</v>
      </c>
      <c r="I24" s="289"/>
      <c r="J24" s="248">
        <v>2</v>
      </c>
      <c r="K24" s="255"/>
      <c r="L24" s="241"/>
      <c r="M24" s="234"/>
    </row>
    <row r="25" spans="1:13" ht="17.25" customHeight="1">
      <c r="A25" s="298" t="s">
        <v>254</v>
      </c>
      <c r="B25" s="299" t="s">
        <v>244</v>
      </c>
      <c r="C25" s="305" t="s">
        <v>245</v>
      </c>
      <c r="D25" s="289"/>
      <c r="E25" s="289"/>
      <c r="F25" s="289">
        <v>2</v>
      </c>
      <c r="G25" s="289"/>
      <c r="H25" s="289">
        <v>24</v>
      </c>
      <c r="I25" s="289"/>
      <c r="J25" s="248"/>
      <c r="K25" s="255"/>
      <c r="L25" s="241"/>
      <c r="M25" s="234"/>
    </row>
    <row r="26" spans="1:13" ht="17.25" customHeight="1">
      <c r="A26" s="298" t="s">
        <v>488</v>
      </c>
      <c r="B26" s="299" t="s">
        <v>489</v>
      </c>
      <c r="C26" s="305" t="s">
        <v>490</v>
      </c>
      <c r="D26" s="289"/>
      <c r="E26" s="289"/>
      <c r="F26" s="289"/>
      <c r="G26" s="289"/>
      <c r="H26" s="289">
        <v>24</v>
      </c>
      <c r="I26" s="289"/>
      <c r="J26" s="248">
        <v>2</v>
      </c>
      <c r="K26" s="255"/>
      <c r="L26" s="241"/>
      <c r="M26" s="234"/>
    </row>
    <row r="27" spans="1:13" ht="17.25" customHeight="1">
      <c r="A27" s="298" t="s">
        <v>253</v>
      </c>
      <c r="B27" s="299" t="s">
        <v>246</v>
      </c>
      <c r="C27" s="300" t="s">
        <v>247</v>
      </c>
      <c r="D27" s="289"/>
      <c r="E27" s="306"/>
      <c r="F27" s="289">
        <v>2</v>
      </c>
      <c r="G27" s="306"/>
      <c r="H27" s="289">
        <v>24</v>
      </c>
      <c r="I27" s="289"/>
      <c r="J27" s="248"/>
      <c r="K27" s="255"/>
      <c r="L27" s="241"/>
      <c r="M27" s="234"/>
    </row>
    <row r="28" spans="1:13" ht="17.25" customHeight="1">
      <c r="A28" s="298" t="s">
        <v>255</v>
      </c>
      <c r="B28" s="299" t="s">
        <v>121</v>
      </c>
      <c r="C28" s="300" t="s">
        <v>248</v>
      </c>
      <c r="D28" s="289"/>
      <c r="E28" s="307"/>
      <c r="F28" s="289">
        <v>2</v>
      </c>
      <c r="G28" s="307"/>
      <c r="H28" s="289">
        <v>22</v>
      </c>
      <c r="I28" s="289"/>
      <c r="J28" s="248">
        <v>2</v>
      </c>
      <c r="K28" s="255"/>
      <c r="L28" s="241"/>
      <c r="M28" s="234"/>
    </row>
    <row r="29" spans="1:13" ht="17.25" customHeight="1" thickBot="1">
      <c r="A29" s="249" t="s">
        <v>256</v>
      </c>
      <c r="B29" s="166" t="s">
        <v>118</v>
      </c>
      <c r="C29" s="258" t="s">
        <v>249</v>
      </c>
      <c r="D29" s="107"/>
      <c r="E29" s="308"/>
      <c r="F29" s="289">
        <v>2</v>
      </c>
      <c r="G29" s="308"/>
      <c r="H29" s="107">
        <v>22</v>
      </c>
      <c r="I29" s="107"/>
      <c r="J29" s="251">
        <v>2</v>
      </c>
      <c r="K29" s="259"/>
      <c r="L29" s="241"/>
      <c r="M29" s="234"/>
    </row>
    <row r="30" spans="1:13" ht="17.25" customHeight="1">
      <c r="A30" s="205" t="s">
        <v>261</v>
      </c>
      <c r="B30" s="206" t="s">
        <v>124</v>
      </c>
      <c r="C30" s="260" t="s">
        <v>257</v>
      </c>
      <c r="D30" s="243">
        <v>4</v>
      </c>
      <c r="E30" s="244">
        <v>1</v>
      </c>
      <c r="F30" s="244">
        <v>6</v>
      </c>
      <c r="G30" s="244"/>
      <c r="H30" s="244">
        <v>13</v>
      </c>
      <c r="I30" s="244">
        <v>1</v>
      </c>
      <c r="J30" s="245">
        <v>2</v>
      </c>
      <c r="K30" s="261" t="s">
        <v>266</v>
      </c>
      <c r="L30" s="241"/>
      <c r="M30" s="234"/>
    </row>
    <row r="31" spans="1:13" ht="17.25" customHeight="1">
      <c r="A31" s="298" t="s">
        <v>262</v>
      </c>
      <c r="B31" s="299" t="s">
        <v>123</v>
      </c>
      <c r="C31" s="305" t="s">
        <v>258</v>
      </c>
      <c r="D31" s="300"/>
      <c r="E31" s="289"/>
      <c r="F31" s="289">
        <v>2</v>
      </c>
      <c r="G31" s="289"/>
      <c r="H31" s="289">
        <v>24</v>
      </c>
      <c r="I31" s="289"/>
      <c r="J31" s="248"/>
      <c r="K31" s="262"/>
      <c r="L31" s="241"/>
      <c r="M31" s="234"/>
    </row>
    <row r="32" spans="1:13" ht="17.25" customHeight="1">
      <c r="A32" s="298" t="s">
        <v>263</v>
      </c>
      <c r="B32" s="299" t="s">
        <v>122</v>
      </c>
      <c r="C32" s="305" t="s">
        <v>259</v>
      </c>
      <c r="D32" s="300">
        <v>4</v>
      </c>
      <c r="E32" s="289">
        <v>1</v>
      </c>
      <c r="F32" s="289">
        <v>6</v>
      </c>
      <c r="G32" s="289"/>
      <c r="H32" s="289">
        <v>13</v>
      </c>
      <c r="I32" s="289">
        <v>1</v>
      </c>
      <c r="J32" s="248">
        <v>2</v>
      </c>
      <c r="K32" s="262"/>
      <c r="L32" s="241"/>
      <c r="M32" s="234"/>
    </row>
    <row r="33" spans="1:19" ht="17.25" customHeight="1" thickBot="1">
      <c r="A33" s="249"/>
      <c r="B33" s="166"/>
      <c r="C33" s="263"/>
      <c r="D33" s="258"/>
      <c r="E33" s="107"/>
      <c r="F33" s="107"/>
      <c r="G33" s="107"/>
      <c r="H33" s="107"/>
      <c r="I33" s="107"/>
      <c r="J33" s="251"/>
      <c r="K33" s="264"/>
      <c r="L33" s="241"/>
      <c r="M33" s="234"/>
    </row>
    <row r="34" spans="1:19" ht="28.5" customHeight="1" thickBot="1">
      <c r="A34" s="235" t="s">
        <v>264</v>
      </c>
      <c r="B34" s="265" t="s">
        <v>173</v>
      </c>
      <c r="C34" s="266" t="s">
        <v>260</v>
      </c>
      <c r="D34" s="229">
        <v>4</v>
      </c>
      <c r="E34" s="238">
        <v>1</v>
      </c>
      <c r="F34" s="238">
        <v>6</v>
      </c>
      <c r="G34" s="238">
        <v>2</v>
      </c>
      <c r="H34" s="238">
        <v>13</v>
      </c>
      <c r="I34" s="238">
        <v>1</v>
      </c>
      <c r="J34" s="239">
        <v>2</v>
      </c>
      <c r="K34" s="267" t="s">
        <v>265</v>
      </c>
      <c r="L34" s="241"/>
      <c r="M34" s="234"/>
      <c r="O34" s="268"/>
      <c r="P34" s="268"/>
      <c r="Q34" s="268"/>
      <c r="R34" s="268"/>
    </row>
    <row r="35" spans="1:19" ht="17.25" customHeight="1" thickBot="1">
      <c r="A35" s="226"/>
      <c r="B35" s="269" t="s">
        <v>101</v>
      </c>
      <c r="C35" s="228"/>
      <c r="D35" s="236"/>
      <c r="E35" s="230"/>
      <c r="F35" s="230"/>
      <c r="G35" s="230"/>
      <c r="H35" s="230"/>
      <c r="I35" s="230"/>
      <c r="J35" s="231"/>
      <c r="K35" s="270"/>
      <c r="L35" s="271">
        <v>30</v>
      </c>
    </row>
    <row r="36" spans="1:19" ht="27.95" customHeight="1">
      <c r="A36" s="205"/>
      <c r="B36" s="272" t="s">
        <v>270</v>
      </c>
      <c r="C36" s="206"/>
      <c r="D36" s="253">
        <f t="shared" ref="D36:J36" si="0">SUM(D8:D34)</f>
        <v>40</v>
      </c>
      <c r="E36" s="253">
        <f t="shared" ref="E36" si="1">SUM(E8:E34)</f>
        <v>9</v>
      </c>
      <c r="F36" s="253">
        <v>76</v>
      </c>
      <c r="G36" s="253">
        <f t="shared" si="0"/>
        <v>2</v>
      </c>
      <c r="H36" s="253">
        <f>SUM(H8:H34)</f>
        <v>503</v>
      </c>
      <c r="I36" s="253">
        <f t="shared" si="0"/>
        <v>9</v>
      </c>
      <c r="J36" s="253">
        <f t="shared" si="0"/>
        <v>32</v>
      </c>
      <c r="K36" s="253"/>
      <c r="L36" s="273">
        <f>SUM(L8:L35)</f>
        <v>30</v>
      </c>
      <c r="M36" s="204"/>
    </row>
    <row r="37" spans="1:19" ht="27.95" customHeight="1">
      <c r="A37" s="298"/>
      <c r="B37" s="309" t="s">
        <v>271</v>
      </c>
      <c r="C37" s="310"/>
      <c r="D37" s="311"/>
      <c r="E37" s="311"/>
      <c r="F37" s="311"/>
      <c r="G37" s="311"/>
      <c r="H37" s="312"/>
      <c r="I37" s="312"/>
      <c r="J37" s="311"/>
      <c r="K37" s="313"/>
      <c r="L37" s="314"/>
      <c r="M37" s="204"/>
    </row>
    <row r="38" spans="1:19" ht="27.95" customHeight="1">
      <c r="A38" s="298"/>
      <c r="B38" s="309" t="s">
        <v>458</v>
      </c>
      <c r="C38" s="299"/>
      <c r="D38" s="313">
        <f>D37*D36</f>
        <v>0</v>
      </c>
      <c r="E38" s="313">
        <f t="shared" ref="E38:L38" si="2">E37*E36</f>
        <v>0</v>
      </c>
      <c r="F38" s="313">
        <f t="shared" si="2"/>
        <v>0</v>
      </c>
      <c r="G38" s="313">
        <f t="shared" si="2"/>
        <v>0</v>
      </c>
      <c r="H38" s="313">
        <f t="shared" si="2"/>
        <v>0</v>
      </c>
      <c r="I38" s="313">
        <f t="shared" si="2"/>
        <v>0</v>
      </c>
      <c r="J38" s="313">
        <f t="shared" si="2"/>
        <v>0</v>
      </c>
      <c r="K38" s="313"/>
      <c r="L38" s="315">
        <f t="shared" si="2"/>
        <v>0</v>
      </c>
      <c r="M38" s="204"/>
    </row>
    <row r="39" spans="1:19" ht="27.75" customHeight="1">
      <c r="A39" s="298"/>
      <c r="B39" s="309" t="s">
        <v>272</v>
      </c>
      <c r="C39" s="299"/>
      <c r="D39" s="312"/>
      <c r="E39" s="312"/>
      <c r="F39" s="312"/>
      <c r="G39" s="312"/>
      <c r="H39" s="312"/>
      <c r="I39" s="312"/>
      <c r="J39" s="312"/>
      <c r="K39" s="313"/>
      <c r="L39" s="47"/>
      <c r="M39" s="204"/>
    </row>
    <row r="40" spans="1:19" ht="27.95" customHeight="1">
      <c r="A40" s="298"/>
      <c r="B40" s="309" t="s">
        <v>273</v>
      </c>
      <c r="C40" s="299"/>
      <c r="D40" s="313">
        <f>D39*D36</f>
        <v>0</v>
      </c>
      <c r="E40" s="313">
        <f t="shared" ref="E40:L40" si="3">E39*E36</f>
        <v>0</v>
      </c>
      <c r="F40" s="313">
        <f t="shared" si="3"/>
        <v>0</v>
      </c>
      <c r="G40" s="313">
        <f t="shared" si="3"/>
        <v>0</v>
      </c>
      <c r="H40" s="313">
        <f t="shared" si="3"/>
        <v>0</v>
      </c>
      <c r="I40" s="313">
        <f t="shared" si="3"/>
        <v>0</v>
      </c>
      <c r="J40" s="313">
        <f t="shared" si="3"/>
        <v>0</v>
      </c>
      <c r="K40" s="313"/>
      <c r="L40" s="315">
        <f t="shared" si="3"/>
        <v>0</v>
      </c>
      <c r="M40" s="204"/>
    </row>
    <row r="41" spans="1:19" ht="27.95" customHeight="1" thickBot="1">
      <c r="A41" s="292"/>
      <c r="B41" s="274" t="s">
        <v>224</v>
      </c>
      <c r="C41" s="316"/>
      <c r="D41" s="317">
        <f>D40+D38</f>
        <v>0</v>
      </c>
      <c r="E41" s="317">
        <f t="shared" ref="E41:L41" si="4">E40+E38</f>
        <v>0</v>
      </c>
      <c r="F41" s="317">
        <f t="shared" si="4"/>
        <v>0</v>
      </c>
      <c r="G41" s="317">
        <f t="shared" si="4"/>
        <v>0</v>
      </c>
      <c r="H41" s="317">
        <f t="shared" si="4"/>
        <v>0</v>
      </c>
      <c r="I41" s="317">
        <f t="shared" si="4"/>
        <v>0</v>
      </c>
      <c r="J41" s="317">
        <f t="shared" si="4"/>
        <v>0</v>
      </c>
      <c r="K41" s="317"/>
      <c r="L41" s="318">
        <f t="shared" si="4"/>
        <v>0</v>
      </c>
      <c r="M41" s="204"/>
    </row>
    <row r="42" spans="1:19" ht="27.95" customHeight="1" thickBot="1">
      <c r="A42" s="226"/>
      <c r="B42" s="276" t="s">
        <v>343</v>
      </c>
      <c r="C42" s="276"/>
      <c r="D42" s="276"/>
      <c r="E42" s="227"/>
      <c r="F42" s="227"/>
      <c r="G42" s="227"/>
      <c r="H42" s="227"/>
      <c r="I42" s="227"/>
      <c r="J42" s="227"/>
      <c r="K42" s="227"/>
      <c r="L42" s="36">
        <f>SUM(D41:J41,L41)</f>
        <v>0</v>
      </c>
      <c r="M42" s="277"/>
      <c r="P42" s="278"/>
      <c r="Q42" s="279"/>
      <c r="R42" s="278"/>
      <c r="S42" s="280"/>
    </row>
    <row r="46" spans="1:19" ht="12" customHeight="1">
      <c r="H46" s="178"/>
    </row>
    <row r="49" spans="8:8" ht="14.1" customHeight="1">
      <c r="H49" s="178"/>
    </row>
    <row r="56" spans="8:8" ht="12" customHeight="1"/>
    <row r="64" spans="8:8" ht="12" customHeight="1"/>
  </sheetData>
  <sheetProtection algorithmName="SHA-512" hashValue="wtIMzQSQwR1FV6kL8UrLtOdf4yOMefNhoIPV0GUjcK5Ro75P+nQmI3Yzub/EwzvRXmItYCCDV5X0Hs4TW83Sxg==" saltValue="3/HBgwXOHhZMsPk9dEgsDA==" spinCount="100000" sheet="1" selectLockedCells="1"/>
  <mergeCells count="6">
    <mergeCell ref="D5:G5"/>
    <mergeCell ref="E6:G6"/>
    <mergeCell ref="K16:K29"/>
    <mergeCell ref="K30:K32"/>
    <mergeCell ref="K10:K15"/>
    <mergeCell ref="H5:J5"/>
  </mergeCells>
  <phoneticPr fontId="11" type="noConversion"/>
  <printOptions horizontalCentered="1" gridLines="1"/>
  <pageMargins left="0.39370078740157483" right="0.19685039370078741" top="1.4960629921259843" bottom="0.51181102362204722" header="1.5748031496062993" footer="0.39370078740157483"/>
  <pageSetup paperSize="9" scale="53" orientation="portrait" horizontalDpi="4294967295" verticalDpi="4294967295" r:id="rId1"/>
  <headerFooter alignWithMargins="0">
    <oddFooter>&amp;L&amp;8 2.5. Verbundwasserversorgung Betrieb Ost - Netzproben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13"/>
  <sheetViews>
    <sheetView zoomScale="115" zoomScaleNormal="115" zoomScaleSheetLayoutView="100" workbookViewId="0">
      <selection activeCell="G17" sqref="G17"/>
    </sheetView>
  </sheetViews>
  <sheetFormatPr baseColWidth="10" defaultColWidth="11.7109375" defaultRowHeight="14.1" customHeight="1"/>
  <cols>
    <col min="1" max="1" width="25.28515625" style="96" customWidth="1"/>
    <col min="2" max="2" width="9.140625" style="96" customWidth="1"/>
    <col min="3" max="3" width="12.28515625" style="96" customWidth="1"/>
    <col min="4" max="4" width="9.85546875" style="96" customWidth="1"/>
    <col min="5" max="5" width="23.140625" style="319" customWidth="1"/>
    <col min="6" max="6" width="9.85546875" style="94" customWidth="1"/>
    <col min="7" max="7" width="12.140625" style="380" customWidth="1"/>
    <col min="8" max="8" width="14.28515625" style="96" customWidth="1"/>
    <col min="9" max="9" width="28.140625" style="96" customWidth="1"/>
    <col min="10" max="10" width="21.140625" style="96" customWidth="1"/>
    <col min="11" max="11" width="11.28515625" style="96" customWidth="1"/>
    <col min="12" max="16384" width="11.7109375" style="320"/>
  </cols>
  <sheetData>
    <row r="1" spans="1:9" ht="14.1" customHeight="1">
      <c r="A1" s="91" t="s">
        <v>334</v>
      </c>
      <c r="B1" s="92"/>
      <c r="C1" s="91"/>
      <c r="D1" s="91"/>
      <c r="G1" s="94"/>
      <c r="H1" s="91"/>
    </row>
    <row r="2" spans="1:9" ht="14.1" customHeight="1">
      <c r="A2" s="321"/>
      <c r="B2" s="322"/>
      <c r="C2" s="323"/>
      <c r="D2" s="323"/>
      <c r="G2" s="94"/>
      <c r="H2" s="91"/>
    </row>
    <row r="3" spans="1:9" ht="14.1" customHeight="1">
      <c r="A3" s="324" t="s">
        <v>338</v>
      </c>
      <c r="B3" s="325"/>
      <c r="C3" s="325"/>
      <c r="D3" s="325"/>
      <c r="E3" s="325"/>
      <c r="F3" s="325"/>
      <c r="G3" s="325"/>
      <c r="H3" s="91"/>
    </row>
    <row r="4" spans="1:9" ht="14.1" customHeight="1">
      <c r="A4" s="17"/>
      <c r="B4" s="97"/>
      <c r="C4" s="98"/>
      <c r="D4" s="98"/>
      <c r="E4" s="326"/>
      <c r="F4" s="99"/>
      <c r="G4" s="99"/>
      <c r="H4" s="98"/>
      <c r="I4" s="102"/>
    </row>
    <row r="5" spans="1:9" ht="14.1" customHeight="1">
      <c r="A5" s="103" t="s">
        <v>60</v>
      </c>
      <c r="B5" s="104" t="s">
        <v>61</v>
      </c>
      <c r="C5" s="104" t="s">
        <v>150</v>
      </c>
      <c r="D5" s="105" t="s">
        <v>174</v>
      </c>
      <c r="E5" s="106" t="s">
        <v>151</v>
      </c>
      <c r="F5" s="107" t="s">
        <v>28</v>
      </c>
      <c r="G5" s="108"/>
      <c r="H5" s="327"/>
      <c r="I5" s="110" t="s">
        <v>43</v>
      </c>
    </row>
    <row r="6" spans="1:9" ht="14.1" customHeight="1">
      <c r="A6" s="111"/>
      <c r="B6" s="112"/>
      <c r="C6" s="112"/>
      <c r="D6" s="112"/>
      <c r="E6" s="193"/>
      <c r="F6" s="113" t="s">
        <v>35</v>
      </c>
      <c r="G6" s="328" t="s">
        <v>2</v>
      </c>
      <c r="H6" s="329" t="s">
        <v>3</v>
      </c>
      <c r="I6" s="112"/>
    </row>
    <row r="7" spans="1:9" ht="14.1" customHeight="1">
      <c r="A7" s="330" t="s">
        <v>54</v>
      </c>
      <c r="B7" s="130"/>
      <c r="C7" s="130"/>
      <c r="D7" s="130"/>
      <c r="E7" s="331"/>
      <c r="F7" s="130"/>
      <c r="G7" s="332"/>
      <c r="H7" s="332"/>
      <c r="I7" s="333"/>
    </row>
    <row r="8" spans="1:9" ht="27.95" customHeight="1">
      <c r="A8" s="121" t="s">
        <v>92</v>
      </c>
      <c r="B8" s="122" t="s">
        <v>96</v>
      </c>
      <c r="C8" s="122" t="s">
        <v>154</v>
      </c>
      <c r="D8" s="122">
        <v>7813201</v>
      </c>
      <c r="E8" s="143" t="s">
        <v>322</v>
      </c>
      <c r="F8" s="122">
        <v>12</v>
      </c>
      <c r="G8" s="37"/>
      <c r="H8" s="334">
        <f>F8*G8</f>
        <v>0</v>
      </c>
      <c r="I8" s="335"/>
    </row>
    <row r="9" spans="1:9" ht="14.1" customHeight="1">
      <c r="A9" s="330" t="s">
        <v>300</v>
      </c>
      <c r="B9" s="130"/>
      <c r="C9" s="130"/>
      <c r="D9" s="130"/>
      <c r="E9" s="331"/>
      <c r="F9" s="117"/>
      <c r="G9" s="336"/>
      <c r="H9" s="336"/>
      <c r="I9" s="337"/>
    </row>
    <row r="10" spans="1:9" ht="14.1" customHeight="1">
      <c r="A10" s="202"/>
      <c r="B10" s="204"/>
      <c r="C10" s="204"/>
      <c r="D10" s="204"/>
      <c r="E10" s="338"/>
      <c r="F10" s="149"/>
      <c r="G10" s="94"/>
      <c r="H10" s="94"/>
      <c r="I10" s="174"/>
    </row>
    <row r="11" spans="1:9" ht="14.1" customHeight="1">
      <c r="A11" s="103" t="s">
        <v>60</v>
      </c>
      <c r="B11" s="104" t="s">
        <v>61</v>
      </c>
      <c r="C11" s="104" t="s">
        <v>150</v>
      </c>
      <c r="D11" s="105" t="s">
        <v>174</v>
      </c>
      <c r="E11" s="106" t="s">
        <v>151</v>
      </c>
      <c r="F11" s="167" t="s">
        <v>28</v>
      </c>
      <c r="G11" s="339"/>
      <c r="H11" s="340"/>
      <c r="I11" s="110" t="s">
        <v>43</v>
      </c>
    </row>
    <row r="12" spans="1:9" ht="14.1" customHeight="1">
      <c r="A12" s="111"/>
      <c r="B12" s="112"/>
      <c r="C12" s="112"/>
      <c r="D12" s="112"/>
      <c r="E12" s="193"/>
      <c r="F12" s="341" t="s">
        <v>35</v>
      </c>
      <c r="G12" s="342" t="s">
        <v>2</v>
      </c>
      <c r="H12" s="329" t="s">
        <v>3</v>
      </c>
      <c r="I12" s="112"/>
    </row>
    <row r="13" spans="1:9" ht="15" customHeight="1">
      <c r="A13" s="184" t="s">
        <v>91</v>
      </c>
      <c r="B13" s="185"/>
      <c r="C13" s="185"/>
      <c r="D13" s="185"/>
      <c r="E13" s="343"/>
      <c r="F13" s="185"/>
      <c r="G13" s="188"/>
      <c r="H13" s="344"/>
      <c r="I13" s="345"/>
    </row>
    <row r="14" spans="1:9" ht="27.95" customHeight="1">
      <c r="A14" s="142" t="s">
        <v>22</v>
      </c>
      <c r="B14" s="2" t="s">
        <v>36</v>
      </c>
      <c r="C14" s="122" t="s">
        <v>154</v>
      </c>
      <c r="D14" s="122">
        <v>7812801</v>
      </c>
      <c r="E14" s="203" t="s">
        <v>301</v>
      </c>
      <c r="F14" s="122">
        <v>9</v>
      </c>
      <c r="G14" s="35"/>
      <c r="H14" s="334">
        <f>F14*G14</f>
        <v>0</v>
      </c>
      <c r="I14" s="346" t="s">
        <v>386</v>
      </c>
    </row>
    <row r="15" spans="1:9" ht="27.95" customHeight="1">
      <c r="A15" s="142" t="s">
        <v>22</v>
      </c>
      <c r="B15" s="2" t="s">
        <v>36</v>
      </c>
      <c r="C15" s="122" t="s">
        <v>156</v>
      </c>
      <c r="D15" s="122">
        <v>7812801</v>
      </c>
      <c r="E15" s="203" t="s">
        <v>301</v>
      </c>
      <c r="F15" s="122">
        <v>9</v>
      </c>
      <c r="G15" s="35"/>
      <c r="H15" s="334">
        <f t="shared" ref="H15:H30" si="0">F15*G15</f>
        <v>0</v>
      </c>
      <c r="I15" s="346" t="s">
        <v>386</v>
      </c>
    </row>
    <row r="16" spans="1:9" ht="27.95" customHeight="1">
      <c r="A16" s="142" t="s">
        <v>22</v>
      </c>
      <c r="B16" s="2" t="s">
        <v>36</v>
      </c>
      <c r="C16" s="122" t="s">
        <v>157</v>
      </c>
      <c r="D16" s="122">
        <v>7812801</v>
      </c>
      <c r="E16" s="203" t="s">
        <v>301</v>
      </c>
      <c r="F16" s="122">
        <v>9</v>
      </c>
      <c r="G16" s="35"/>
      <c r="H16" s="334">
        <f t="shared" si="0"/>
        <v>0</v>
      </c>
      <c r="I16" s="346" t="s">
        <v>386</v>
      </c>
    </row>
    <row r="17" spans="1:10" ht="27.75" customHeight="1">
      <c r="A17" s="142" t="s">
        <v>22</v>
      </c>
      <c r="B17" s="2" t="s">
        <v>36</v>
      </c>
      <c r="C17" s="122" t="s">
        <v>158</v>
      </c>
      <c r="D17" s="122">
        <v>7812801</v>
      </c>
      <c r="E17" s="203" t="s">
        <v>301</v>
      </c>
      <c r="F17" s="122">
        <v>9</v>
      </c>
      <c r="G17" s="35"/>
      <c r="H17" s="334">
        <f t="shared" si="0"/>
        <v>0</v>
      </c>
      <c r="I17" s="346" t="s">
        <v>386</v>
      </c>
    </row>
    <row r="18" spans="1:10" ht="27.95" customHeight="1">
      <c r="A18" s="142" t="s">
        <v>22</v>
      </c>
      <c r="B18" s="2" t="s">
        <v>36</v>
      </c>
      <c r="C18" s="122" t="s">
        <v>159</v>
      </c>
      <c r="D18" s="122">
        <v>7812801</v>
      </c>
      <c r="E18" s="203" t="s">
        <v>301</v>
      </c>
      <c r="F18" s="122">
        <v>8</v>
      </c>
      <c r="G18" s="35"/>
      <c r="H18" s="334">
        <f t="shared" si="0"/>
        <v>0</v>
      </c>
      <c r="I18" s="347" t="s">
        <v>387</v>
      </c>
    </row>
    <row r="19" spans="1:10" ht="27.95" customHeight="1">
      <c r="A19" s="142" t="s">
        <v>22</v>
      </c>
      <c r="B19" s="2" t="s">
        <v>36</v>
      </c>
      <c r="C19" s="122" t="s">
        <v>160</v>
      </c>
      <c r="D19" s="122">
        <v>7812801</v>
      </c>
      <c r="E19" s="203" t="s">
        <v>301</v>
      </c>
      <c r="F19" s="122">
        <v>8</v>
      </c>
      <c r="G19" s="35"/>
      <c r="H19" s="334">
        <f t="shared" si="0"/>
        <v>0</v>
      </c>
      <c r="I19" s="347" t="s">
        <v>387</v>
      </c>
    </row>
    <row r="20" spans="1:10" ht="27.95" customHeight="1">
      <c r="A20" s="142" t="s">
        <v>22</v>
      </c>
      <c r="B20" s="2" t="s">
        <v>36</v>
      </c>
      <c r="C20" s="122" t="s">
        <v>161</v>
      </c>
      <c r="D20" s="122">
        <v>7812801</v>
      </c>
      <c r="E20" s="203" t="s">
        <v>301</v>
      </c>
      <c r="F20" s="122">
        <v>8</v>
      </c>
      <c r="G20" s="35"/>
      <c r="H20" s="334">
        <f t="shared" si="0"/>
        <v>0</v>
      </c>
      <c r="I20" s="347" t="s">
        <v>387</v>
      </c>
    </row>
    <row r="21" spans="1:10" ht="27.75" customHeight="1">
      <c r="A21" s="142" t="s">
        <v>22</v>
      </c>
      <c r="B21" s="2" t="s">
        <v>36</v>
      </c>
      <c r="C21" s="122" t="s">
        <v>162</v>
      </c>
      <c r="D21" s="122">
        <v>7812801</v>
      </c>
      <c r="E21" s="203" t="s">
        <v>301</v>
      </c>
      <c r="F21" s="122">
        <v>8</v>
      </c>
      <c r="G21" s="35"/>
      <c r="H21" s="334">
        <f t="shared" si="0"/>
        <v>0</v>
      </c>
      <c r="I21" s="347" t="s">
        <v>387</v>
      </c>
    </row>
    <row r="22" spans="1:10" ht="27.95" customHeight="1">
      <c r="A22" s="142" t="s">
        <v>22</v>
      </c>
      <c r="B22" s="2" t="s">
        <v>36</v>
      </c>
      <c r="C22" s="122" t="s">
        <v>164</v>
      </c>
      <c r="D22" s="122">
        <v>7812801</v>
      </c>
      <c r="E22" s="203" t="s">
        <v>301</v>
      </c>
      <c r="F22" s="122">
        <v>8</v>
      </c>
      <c r="G22" s="35"/>
      <c r="H22" s="334">
        <f t="shared" si="0"/>
        <v>0</v>
      </c>
      <c r="I22" s="347" t="s">
        <v>387</v>
      </c>
    </row>
    <row r="23" spans="1:10" ht="27.95" customHeight="1">
      <c r="A23" s="142" t="s">
        <v>22</v>
      </c>
      <c r="B23" s="2" t="s">
        <v>36</v>
      </c>
      <c r="C23" s="122" t="s">
        <v>165</v>
      </c>
      <c r="D23" s="122">
        <v>7812801</v>
      </c>
      <c r="E23" s="203" t="s">
        <v>301</v>
      </c>
      <c r="F23" s="122">
        <v>8</v>
      </c>
      <c r="G23" s="35"/>
      <c r="H23" s="334">
        <f t="shared" si="0"/>
        <v>0</v>
      </c>
      <c r="I23" s="347" t="s">
        <v>387</v>
      </c>
    </row>
    <row r="24" spans="1:10" ht="27.75" customHeight="1">
      <c r="A24" s="142" t="s">
        <v>22</v>
      </c>
      <c r="B24" s="2" t="s">
        <v>36</v>
      </c>
      <c r="C24" s="122" t="s">
        <v>166</v>
      </c>
      <c r="D24" s="122">
        <v>7812801</v>
      </c>
      <c r="E24" s="203" t="s">
        <v>301</v>
      </c>
      <c r="F24" s="122">
        <v>8</v>
      </c>
      <c r="G24" s="35"/>
      <c r="H24" s="334">
        <f t="shared" si="0"/>
        <v>0</v>
      </c>
      <c r="I24" s="347" t="s">
        <v>387</v>
      </c>
    </row>
    <row r="25" spans="1:10" ht="27.95" customHeight="1">
      <c r="A25" s="142" t="s">
        <v>22</v>
      </c>
      <c r="B25" s="2" t="s">
        <v>36</v>
      </c>
      <c r="C25" s="122" t="s">
        <v>167</v>
      </c>
      <c r="D25" s="122">
        <v>7812801</v>
      </c>
      <c r="E25" s="203" t="s">
        <v>129</v>
      </c>
      <c r="F25" s="122">
        <v>8</v>
      </c>
      <c r="G25" s="35"/>
      <c r="H25" s="334">
        <f t="shared" si="0"/>
        <v>0</v>
      </c>
      <c r="I25" s="347" t="s">
        <v>387</v>
      </c>
    </row>
    <row r="26" spans="1:10" ht="27.95" customHeight="1">
      <c r="A26" s="142" t="s">
        <v>382</v>
      </c>
      <c r="B26" s="2" t="s">
        <v>36</v>
      </c>
      <c r="C26" s="122" t="s">
        <v>379</v>
      </c>
      <c r="D26" s="122">
        <v>7812901</v>
      </c>
      <c r="E26" s="203" t="s">
        <v>380</v>
      </c>
      <c r="F26" s="122">
        <v>3</v>
      </c>
      <c r="G26" s="35"/>
      <c r="H26" s="334">
        <f t="shared" si="0"/>
        <v>0</v>
      </c>
      <c r="I26" s="347" t="s">
        <v>381</v>
      </c>
    </row>
    <row r="27" spans="1:10" ht="27.95" customHeight="1">
      <c r="A27" s="142" t="s">
        <v>383</v>
      </c>
      <c r="B27" s="2" t="s">
        <v>461</v>
      </c>
      <c r="C27" s="122" t="s">
        <v>379</v>
      </c>
      <c r="D27" s="122">
        <v>7813001</v>
      </c>
      <c r="E27" s="203" t="s">
        <v>302</v>
      </c>
      <c r="F27" s="122">
        <v>12</v>
      </c>
      <c r="G27" s="35"/>
      <c r="H27" s="334">
        <f t="shared" si="0"/>
        <v>0</v>
      </c>
      <c r="I27" s="348" t="s">
        <v>378</v>
      </c>
    </row>
    <row r="28" spans="1:10" ht="27.95" customHeight="1">
      <c r="A28" s="142" t="s">
        <v>32</v>
      </c>
      <c r="B28" s="2" t="s">
        <v>109</v>
      </c>
      <c r="C28" s="122" t="s">
        <v>154</v>
      </c>
      <c r="D28" s="122">
        <v>7814302</v>
      </c>
      <c r="E28" s="203" t="s">
        <v>303</v>
      </c>
      <c r="F28" s="122">
        <v>9</v>
      </c>
      <c r="G28" s="35"/>
      <c r="H28" s="334">
        <f t="shared" si="0"/>
        <v>0</v>
      </c>
      <c r="I28" s="347" t="s">
        <v>388</v>
      </c>
    </row>
    <row r="29" spans="1:10" ht="27.95" customHeight="1">
      <c r="A29" s="142" t="s">
        <v>32</v>
      </c>
      <c r="B29" s="2" t="s">
        <v>109</v>
      </c>
      <c r="C29" s="122" t="s">
        <v>154</v>
      </c>
      <c r="D29" s="122">
        <v>7814202</v>
      </c>
      <c r="E29" s="203" t="s">
        <v>304</v>
      </c>
      <c r="F29" s="122">
        <v>9</v>
      </c>
      <c r="G29" s="35"/>
      <c r="H29" s="334">
        <f t="shared" si="0"/>
        <v>0</v>
      </c>
      <c r="I29" s="347" t="s">
        <v>388</v>
      </c>
    </row>
    <row r="30" spans="1:10" ht="27.75" customHeight="1">
      <c r="A30" s="142" t="s">
        <v>32</v>
      </c>
      <c r="B30" s="2" t="s">
        <v>109</v>
      </c>
      <c r="C30" s="122" t="s">
        <v>154</v>
      </c>
      <c r="D30" s="122">
        <v>7814102</v>
      </c>
      <c r="E30" s="203" t="s">
        <v>305</v>
      </c>
      <c r="F30" s="122">
        <v>8</v>
      </c>
      <c r="G30" s="35"/>
      <c r="H30" s="334">
        <f t="shared" si="0"/>
        <v>0</v>
      </c>
      <c r="I30" s="347" t="s">
        <v>387</v>
      </c>
    </row>
    <row r="31" spans="1:10" ht="14.1" customHeight="1">
      <c r="A31" s="349" t="s">
        <v>325</v>
      </c>
      <c r="B31" s="350"/>
      <c r="C31" s="350"/>
      <c r="D31" s="350"/>
      <c r="E31" s="350"/>
      <c r="F31" s="350"/>
      <c r="G31" s="350"/>
      <c r="H31" s="325"/>
      <c r="I31" s="351"/>
      <c r="J31" s="352"/>
    </row>
    <row r="32" spans="1:10" ht="27.95" customHeight="1">
      <c r="A32" s="142" t="s">
        <v>32</v>
      </c>
      <c r="B32" s="2" t="s">
        <v>109</v>
      </c>
      <c r="C32" s="122" t="s">
        <v>154</v>
      </c>
      <c r="D32" s="122" t="s">
        <v>278</v>
      </c>
      <c r="E32" s="203" t="s">
        <v>306</v>
      </c>
      <c r="F32" s="122">
        <v>8</v>
      </c>
      <c r="G32" s="38"/>
      <c r="H32" s="334">
        <f>F32*G32</f>
        <v>0</v>
      </c>
      <c r="I32" s="347" t="s">
        <v>387</v>
      </c>
    </row>
    <row r="33" spans="1:11" ht="27.95" customHeight="1">
      <c r="A33" s="353" t="s">
        <v>31</v>
      </c>
      <c r="B33" s="45" t="s">
        <v>44</v>
      </c>
      <c r="C33" s="354" t="s">
        <v>154</v>
      </c>
      <c r="D33" s="354" t="s">
        <v>279</v>
      </c>
      <c r="E33" s="355" t="s">
        <v>307</v>
      </c>
      <c r="F33" s="356">
        <v>0</v>
      </c>
      <c r="G33" s="38"/>
      <c r="H33" s="334">
        <f t="shared" ref="H33:H52" si="1">F33*G33</f>
        <v>0</v>
      </c>
    </row>
    <row r="34" spans="1:11" ht="27.95" customHeight="1">
      <c r="A34" s="353" t="s">
        <v>22</v>
      </c>
      <c r="B34" s="45" t="s">
        <v>36</v>
      </c>
      <c r="C34" s="357" t="s">
        <v>154</v>
      </c>
      <c r="D34" s="354" t="s">
        <v>279</v>
      </c>
      <c r="E34" s="355" t="s">
        <v>130</v>
      </c>
      <c r="F34" s="357">
        <v>12</v>
      </c>
      <c r="G34" s="38"/>
      <c r="H34" s="334">
        <f t="shared" si="1"/>
        <v>0</v>
      </c>
      <c r="I34" s="358"/>
    </row>
    <row r="35" spans="1:11" ht="27.95" customHeight="1">
      <c r="A35" s="353" t="s">
        <v>23</v>
      </c>
      <c r="B35" s="45" t="s">
        <v>48</v>
      </c>
      <c r="C35" s="357" t="s">
        <v>154</v>
      </c>
      <c r="D35" s="354" t="s">
        <v>279</v>
      </c>
      <c r="E35" s="355" t="s">
        <v>130</v>
      </c>
      <c r="F35" s="354">
        <v>12</v>
      </c>
      <c r="G35" s="38"/>
      <c r="H35" s="334">
        <f t="shared" si="1"/>
        <v>0</v>
      </c>
      <c r="I35" s="358"/>
      <c r="J35" s="131"/>
    </row>
    <row r="36" spans="1:11" ht="27.95" customHeight="1">
      <c r="A36" s="353" t="s">
        <v>32</v>
      </c>
      <c r="B36" s="45" t="s">
        <v>109</v>
      </c>
      <c r="C36" s="357" t="s">
        <v>154</v>
      </c>
      <c r="D36" s="354" t="s">
        <v>279</v>
      </c>
      <c r="E36" s="355" t="s">
        <v>130</v>
      </c>
      <c r="F36" s="354">
        <v>12</v>
      </c>
      <c r="G36" s="38"/>
      <c r="H36" s="334">
        <f t="shared" si="1"/>
        <v>0</v>
      </c>
      <c r="I36" s="358"/>
    </row>
    <row r="37" spans="1:11" ht="27.95" customHeight="1">
      <c r="A37" s="359" t="s">
        <v>34</v>
      </c>
      <c r="B37" s="46" t="s">
        <v>37</v>
      </c>
      <c r="C37" s="360" t="s">
        <v>154</v>
      </c>
      <c r="D37" s="361" t="s">
        <v>279</v>
      </c>
      <c r="E37" s="355" t="s">
        <v>130</v>
      </c>
      <c r="F37" s="354">
        <v>12</v>
      </c>
      <c r="G37" s="38"/>
      <c r="H37" s="334">
        <f t="shared" si="1"/>
        <v>0</v>
      </c>
      <c r="I37" s="358"/>
    </row>
    <row r="38" spans="1:11" ht="27.75" customHeight="1">
      <c r="A38" s="142" t="s">
        <v>33</v>
      </c>
      <c r="B38" s="2" t="s">
        <v>192</v>
      </c>
      <c r="C38" s="122" t="s">
        <v>153</v>
      </c>
      <c r="D38" s="122">
        <v>7812901</v>
      </c>
      <c r="E38" s="203" t="s">
        <v>308</v>
      </c>
      <c r="F38" s="122">
        <v>9</v>
      </c>
      <c r="G38" s="38"/>
      <c r="H38" s="334">
        <f t="shared" si="1"/>
        <v>0</v>
      </c>
      <c r="I38" s="362" t="s">
        <v>388</v>
      </c>
      <c r="J38" s="363"/>
      <c r="K38" s="149"/>
    </row>
    <row r="39" spans="1:11" ht="27.95" customHeight="1">
      <c r="A39" s="142" t="s">
        <v>389</v>
      </c>
      <c r="B39" s="2" t="s">
        <v>384</v>
      </c>
      <c r="C39" s="122" t="s">
        <v>161</v>
      </c>
      <c r="D39" s="122">
        <v>7812801</v>
      </c>
      <c r="E39" s="203" t="s">
        <v>301</v>
      </c>
      <c r="F39" s="122">
        <v>8</v>
      </c>
      <c r="G39" s="38"/>
      <c r="H39" s="334">
        <f t="shared" si="1"/>
        <v>0</v>
      </c>
      <c r="I39" s="347" t="s">
        <v>390</v>
      </c>
      <c r="J39" s="68"/>
    </row>
    <row r="40" spans="1:11" ht="27.95" customHeight="1">
      <c r="A40" s="142" t="s">
        <v>389</v>
      </c>
      <c r="B40" s="2" t="s">
        <v>384</v>
      </c>
      <c r="C40" s="122" t="s">
        <v>162</v>
      </c>
      <c r="D40" s="122">
        <v>7812801</v>
      </c>
      <c r="E40" s="203" t="s">
        <v>301</v>
      </c>
      <c r="F40" s="122">
        <v>8</v>
      </c>
      <c r="G40" s="38"/>
      <c r="H40" s="334">
        <f t="shared" si="1"/>
        <v>0</v>
      </c>
      <c r="I40" s="347" t="s">
        <v>390</v>
      </c>
    </row>
    <row r="41" spans="1:11" ht="27.95" customHeight="1">
      <c r="A41" s="142" t="s">
        <v>389</v>
      </c>
      <c r="B41" s="2" t="s">
        <v>384</v>
      </c>
      <c r="C41" s="122" t="s">
        <v>163</v>
      </c>
      <c r="D41" s="122">
        <v>7812801</v>
      </c>
      <c r="E41" s="203" t="s">
        <v>301</v>
      </c>
      <c r="F41" s="122">
        <v>8</v>
      </c>
      <c r="G41" s="38"/>
      <c r="H41" s="334">
        <f t="shared" si="1"/>
        <v>0</v>
      </c>
      <c r="I41" s="347" t="s">
        <v>390</v>
      </c>
    </row>
    <row r="42" spans="1:11" ht="27.95" customHeight="1">
      <c r="A42" s="142" t="s">
        <v>389</v>
      </c>
      <c r="B42" s="2" t="s">
        <v>384</v>
      </c>
      <c r="C42" s="122" t="s">
        <v>164</v>
      </c>
      <c r="D42" s="122">
        <v>7812801</v>
      </c>
      <c r="E42" s="203" t="s">
        <v>301</v>
      </c>
      <c r="F42" s="122">
        <v>8</v>
      </c>
      <c r="G42" s="38"/>
      <c r="H42" s="334">
        <f t="shared" si="1"/>
        <v>0</v>
      </c>
      <c r="I42" s="347" t="s">
        <v>390</v>
      </c>
    </row>
    <row r="43" spans="1:11" ht="27.75" customHeight="1">
      <c r="A43" s="142" t="s">
        <v>389</v>
      </c>
      <c r="B43" s="2" t="s">
        <v>384</v>
      </c>
      <c r="C43" s="122" t="s">
        <v>165</v>
      </c>
      <c r="D43" s="122">
        <v>7812801</v>
      </c>
      <c r="E43" s="203" t="s">
        <v>301</v>
      </c>
      <c r="F43" s="122">
        <v>8</v>
      </c>
      <c r="G43" s="38"/>
      <c r="H43" s="334">
        <f t="shared" si="1"/>
        <v>0</v>
      </c>
      <c r="I43" s="347" t="s">
        <v>390</v>
      </c>
    </row>
    <row r="44" spans="1:11" ht="27.95" customHeight="1">
      <c r="A44" s="142" t="s">
        <v>389</v>
      </c>
      <c r="B44" s="2" t="s">
        <v>384</v>
      </c>
      <c r="C44" s="122" t="s">
        <v>166</v>
      </c>
      <c r="D44" s="122">
        <v>7812801</v>
      </c>
      <c r="E44" s="203" t="s">
        <v>301</v>
      </c>
      <c r="F44" s="122">
        <v>8</v>
      </c>
      <c r="G44" s="38"/>
      <c r="H44" s="334">
        <f t="shared" si="1"/>
        <v>0</v>
      </c>
      <c r="I44" s="347" t="s">
        <v>390</v>
      </c>
    </row>
    <row r="45" spans="1:11" ht="27.95" customHeight="1">
      <c r="A45" s="142" t="s">
        <v>389</v>
      </c>
      <c r="B45" s="2" t="s">
        <v>384</v>
      </c>
      <c r="C45" s="122" t="s">
        <v>167</v>
      </c>
      <c r="D45" s="122">
        <v>7812801</v>
      </c>
      <c r="E45" s="203" t="s">
        <v>301</v>
      </c>
      <c r="F45" s="122">
        <v>8</v>
      </c>
      <c r="G45" s="38"/>
      <c r="H45" s="334">
        <f t="shared" si="1"/>
        <v>0</v>
      </c>
      <c r="I45" s="347" t="s">
        <v>390</v>
      </c>
    </row>
    <row r="46" spans="1:11" ht="27.95" customHeight="1">
      <c r="A46" s="142" t="s">
        <v>389</v>
      </c>
      <c r="B46" s="2" t="s">
        <v>384</v>
      </c>
      <c r="C46" s="122" t="s">
        <v>168</v>
      </c>
      <c r="D46" s="122">
        <v>7812801</v>
      </c>
      <c r="E46" s="203" t="s">
        <v>301</v>
      </c>
      <c r="F46" s="122">
        <v>8</v>
      </c>
      <c r="G46" s="38"/>
      <c r="H46" s="334">
        <f t="shared" si="1"/>
        <v>0</v>
      </c>
      <c r="I46" s="347" t="s">
        <v>390</v>
      </c>
    </row>
    <row r="47" spans="1:11" ht="27.95" customHeight="1">
      <c r="A47" s="142" t="s">
        <v>389</v>
      </c>
      <c r="B47" s="2" t="s">
        <v>384</v>
      </c>
      <c r="C47" s="122" t="s">
        <v>169</v>
      </c>
      <c r="D47" s="122">
        <v>7812801</v>
      </c>
      <c r="E47" s="203" t="s">
        <v>301</v>
      </c>
      <c r="F47" s="122">
        <v>8</v>
      </c>
      <c r="G47" s="38"/>
      <c r="H47" s="334">
        <f t="shared" si="1"/>
        <v>0</v>
      </c>
      <c r="I47" s="347" t="s">
        <v>390</v>
      </c>
    </row>
    <row r="48" spans="1:11" ht="27.95" customHeight="1">
      <c r="A48" s="142" t="s">
        <v>389</v>
      </c>
      <c r="B48" s="2" t="s">
        <v>384</v>
      </c>
      <c r="C48" s="122" t="s">
        <v>170</v>
      </c>
      <c r="D48" s="122">
        <v>7812801</v>
      </c>
      <c r="E48" s="203" t="s">
        <v>301</v>
      </c>
      <c r="F48" s="122">
        <v>8</v>
      </c>
      <c r="G48" s="38"/>
      <c r="H48" s="334">
        <f t="shared" si="1"/>
        <v>0</v>
      </c>
      <c r="I48" s="347" t="s">
        <v>390</v>
      </c>
    </row>
    <row r="49" spans="1:11" ht="27.95" customHeight="1">
      <c r="A49" s="142" t="s">
        <v>389</v>
      </c>
      <c r="B49" s="2" t="s">
        <v>384</v>
      </c>
      <c r="C49" s="122" t="s">
        <v>171</v>
      </c>
      <c r="D49" s="122">
        <v>7812801</v>
      </c>
      <c r="E49" s="203" t="s">
        <v>301</v>
      </c>
      <c r="F49" s="122">
        <v>8</v>
      </c>
      <c r="G49" s="38"/>
      <c r="H49" s="334">
        <f t="shared" si="1"/>
        <v>0</v>
      </c>
      <c r="I49" s="347" t="s">
        <v>390</v>
      </c>
    </row>
    <row r="50" spans="1:11" ht="27.95" customHeight="1">
      <c r="A50" s="142" t="s">
        <v>389</v>
      </c>
      <c r="B50" s="2" t="s">
        <v>384</v>
      </c>
      <c r="C50" s="122" t="s">
        <v>172</v>
      </c>
      <c r="D50" s="122">
        <v>7812801</v>
      </c>
      <c r="E50" s="203" t="s">
        <v>301</v>
      </c>
      <c r="F50" s="122">
        <v>8</v>
      </c>
      <c r="G50" s="38"/>
      <c r="H50" s="334">
        <f t="shared" si="1"/>
        <v>0</v>
      </c>
      <c r="I50" s="347" t="s">
        <v>390</v>
      </c>
    </row>
    <row r="51" spans="1:11" s="365" customFormat="1" ht="27.95" customHeight="1">
      <c r="A51" s="142" t="s">
        <v>53</v>
      </c>
      <c r="B51" s="2" t="s">
        <v>52</v>
      </c>
      <c r="C51" s="364" t="s">
        <v>154</v>
      </c>
      <c r="D51" s="122">
        <v>7813104</v>
      </c>
      <c r="E51" s="192" t="s">
        <v>309</v>
      </c>
      <c r="F51" s="122">
        <v>12</v>
      </c>
      <c r="G51" s="38"/>
      <c r="H51" s="334">
        <f t="shared" si="1"/>
        <v>0</v>
      </c>
      <c r="I51" s="347" t="s">
        <v>378</v>
      </c>
      <c r="J51" s="96"/>
    </row>
    <row r="52" spans="1:11" ht="27.95" customHeight="1" thickBot="1">
      <c r="A52" s="366" t="s">
        <v>140</v>
      </c>
      <c r="B52" s="367"/>
      <c r="C52" s="367"/>
      <c r="D52" s="368"/>
      <c r="E52" s="369" t="s">
        <v>56</v>
      </c>
      <c r="F52" s="370">
        <v>16</v>
      </c>
      <c r="G52" s="38"/>
      <c r="H52" s="334">
        <f t="shared" si="1"/>
        <v>0</v>
      </c>
      <c r="I52" s="200"/>
      <c r="J52" s="131"/>
    </row>
    <row r="53" spans="1:11" s="377" customFormat="1" ht="27.95" customHeight="1" thickBot="1">
      <c r="A53" s="371" t="s">
        <v>344</v>
      </c>
      <c r="B53" s="24"/>
      <c r="C53" s="372"/>
      <c r="D53" s="372"/>
      <c r="E53" s="373"/>
      <c r="F53" s="374"/>
      <c r="G53" s="176"/>
      <c r="H53" s="375">
        <f>SUM(H32:H52,H14:H30,H8)</f>
        <v>0</v>
      </c>
      <c r="I53" s="376"/>
      <c r="J53" s="91"/>
      <c r="K53" s="91"/>
    </row>
    <row r="54" spans="1:11" ht="14.1" customHeight="1">
      <c r="A54" s="91"/>
      <c r="B54" s="14"/>
      <c r="C54" s="91"/>
      <c r="D54" s="91"/>
      <c r="E54" s="378"/>
      <c r="F54" s="93"/>
      <c r="G54" s="93"/>
      <c r="H54" s="174"/>
    </row>
    <row r="55" spans="1:11" ht="14.1" customHeight="1">
      <c r="A55" s="91"/>
      <c r="B55" s="14"/>
      <c r="C55" s="91"/>
      <c r="D55" s="91"/>
      <c r="E55" s="378"/>
      <c r="G55" s="94"/>
    </row>
    <row r="56" spans="1:11" ht="14.1" customHeight="1">
      <c r="G56" s="94"/>
    </row>
    <row r="57" spans="1:11" ht="14.1" customHeight="1">
      <c r="G57" s="94"/>
    </row>
    <row r="58" spans="1:11" ht="14.1" customHeight="1">
      <c r="G58" s="379"/>
    </row>
    <row r="59" spans="1:11" ht="14.1" customHeight="1">
      <c r="G59" s="379"/>
    </row>
    <row r="60" spans="1:11" ht="14.1" customHeight="1">
      <c r="G60" s="379"/>
    </row>
    <row r="61" spans="1:11" ht="14.1" customHeight="1">
      <c r="G61" s="379"/>
    </row>
    <row r="62" spans="1:11" ht="14.1" customHeight="1">
      <c r="G62" s="379"/>
    </row>
    <row r="63" spans="1:11" ht="14.1" customHeight="1">
      <c r="G63" s="379"/>
    </row>
    <row r="64" spans="1:11" ht="14.1" customHeight="1">
      <c r="G64" s="379"/>
    </row>
    <row r="65" spans="7:7" ht="14.1" customHeight="1">
      <c r="G65" s="379"/>
    </row>
    <row r="66" spans="7:7" ht="14.1" customHeight="1">
      <c r="G66" s="379"/>
    </row>
    <row r="67" spans="7:7" ht="14.1" customHeight="1">
      <c r="G67" s="379"/>
    </row>
    <row r="68" spans="7:7" ht="14.1" customHeight="1">
      <c r="G68" s="379"/>
    </row>
    <row r="69" spans="7:7" ht="14.1" customHeight="1">
      <c r="G69" s="379"/>
    </row>
    <row r="70" spans="7:7" ht="14.1" customHeight="1">
      <c r="G70" s="379"/>
    </row>
    <row r="71" spans="7:7" ht="14.1" customHeight="1">
      <c r="G71" s="379"/>
    </row>
    <row r="72" spans="7:7" ht="14.1" customHeight="1">
      <c r="G72" s="379"/>
    </row>
    <row r="73" spans="7:7" ht="14.1" customHeight="1">
      <c r="G73" s="379"/>
    </row>
    <row r="74" spans="7:7" ht="14.1" customHeight="1">
      <c r="G74" s="379"/>
    </row>
    <row r="75" spans="7:7" ht="14.1" customHeight="1">
      <c r="G75" s="379"/>
    </row>
    <row r="76" spans="7:7" ht="14.1" customHeight="1">
      <c r="G76" s="379"/>
    </row>
    <row r="77" spans="7:7" ht="14.1" customHeight="1">
      <c r="G77" s="379"/>
    </row>
    <row r="78" spans="7:7" ht="14.1" customHeight="1">
      <c r="G78" s="379"/>
    </row>
    <row r="79" spans="7:7" ht="14.1" customHeight="1">
      <c r="G79" s="379"/>
    </row>
    <row r="80" spans="7:7" ht="14.1" customHeight="1">
      <c r="G80" s="379"/>
    </row>
    <row r="81" spans="7:7" ht="14.1" customHeight="1">
      <c r="G81" s="379"/>
    </row>
    <row r="82" spans="7:7" ht="14.1" customHeight="1">
      <c r="G82" s="379"/>
    </row>
    <row r="83" spans="7:7" ht="14.1" customHeight="1">
      <c r="G83" s="379"/>
    </row>
    <row r="84" spans="7:7" ht="14.1" customHeight="1">
      <c r="G84" s="379"/>
    </row>
    <row r="85" spans="7:7" ht="14.1" customHeight="1">
      <c r="G85" s="379"/>
    </row>
    <row r="86" spans="7:7" ht="14.1" customHeight="1">
      <c r="G86" s="379"/>
    </row>
    <row r="87" spans="7:7" ht="14.1" customHeight="1">
      <c r="G87" s="379"/>
    </row>
    <row r="88" spans="7:7" ht="14.1" customHeight="1">
      <c r="G88" s="379"/>
    </row>
    <row r="89" spans="7:7" ht="14.1" customHeight="1">
      <c r="G89" s="379"/>
    </row>
    <row r="90" spans="7:7" ht="14.1" customHeight="1">
      <c r="G90" s="379"/>
    </row>
    <row r="91" spans="7:7" ht="14.1" customHeight="1">
      <c r="G91" s="379"/>
    </row>
    <row r="92" spans="7:7" ht="14.1" customHeight="1">
      <c r="G92" s="379"/>
    </row>
    <row r="93" spans="7:7" ht="14.1" customHeight="1">
      <c r="G93" s="379"/>
    </row>
    <row r="94" spans="7:7" ht="14.1" customHeight="1">
      <c r="G94" s="379"/>
    </row>
    <row r="95" spans="7:7" ht="14.1" customHeight="1">
      <c r="G95" s="379"/>
    </row>
    <row r="96" spans="7:7" ht="14.1" customHeight="1">
      <c r="G96" s="379"/>
    </row>
    <row r="97" spans="7:7" ht="14.1" customHeight="1">
      <c r="G97" s="379"/>
    </row>
    <row r="98" spans="7:7" ht="14.1" customHeight="1">
      <c r="G98" s="379"/>
    </row>
    <row r="99" spans="7:7" ht="14.1" customHeight="1">
      <c r="G99" s="379"/>
    </row>
    <row r="100" spans="7:7" ht="14.1" customHeight="1">
      <c r="G100" s="379"/>
    </row>
    <row r="101" spans="7:7" ht="14.1" customHeight="1">
      <c r="G101" s="379"/>
    </row>
    <row r="102" spans="7:7" ht="14.1" customHeight="1">
      <c r="G102" s="379"/>
    </row>
    <row r="103" spans="7:7" ht="14.1" customHeight="1">
      <c r="G103" s="379"/>
    </row>
    <row r="104" spans="7:7" ht="14.1" customHeight="1">
      <c r="G104" s="379"/>
    </row>
    <row r="105" spans="7:7" ht="14.1" customHeight="1">
      <c r="G105" s="379"/>
    </row>
    <row r="106" spans="7:7" ht="14.1" customHeight="1">
      <c r="G106" s="379"/>
    </row>
    <row r="107" spans="7:7" ht="14.1" customHeight="1">
      <c r="G107" s="379"/>
    </row>
    <row r="108" spans="7:7" ht="14.1" customHeight="1">
      <c r="G108" s="379"/>
    </row>
    <row r="109" spans="7:7" ht="14.1" customHeight="1">
      <c r="G109" s="379"/>
    </row>
    <row r="110" spans="7:7" ht="14.1" customHeight="1">
      <c r="G110" s="379"/>
    </row>
    <row r="111" spans="7:7" ht="14.1" customHeight="1">
      <c r="G111" s="379"/>
    </row>
    <row r="112" spans="7:7" ht="14.1" customHeight="1">
      <c r="G112" s="379"/>
    </row>
    <row r="113" spans="7:7" ht="14.1" customHeight="1">
      <c r="G113" s="379"/>
    </row>
    <row r="114" spans="7:7" ht="14.1" customHeight="1">
      <c r="G114" s="379"/>
    </row>
    <row r="115" spans="7:7" ht="14.1" customHeight="1">
      <c r="G115" s="379"/>
    </row>
    <row r="116" spans="7:7" ht="14.1" customHeight="1">
      <c r="G116" s="379"/>
    </row>
    <row r="117" spans="7:7" ht="14.1" customHeight="1">
      <c r="G117" s="379"/>
    </row>
    <row r="118" spans="7:7" ht="14.1" customHeight="1">
      <c r="G118" s="379"/>
    </row>
    <row r="119" spans="7:7" ht="14.1" customHeight="1">
      <c r="G119" s="379"/>
    </row>
    <row r="120" spans="7:7" ht="14.1" customHeight="1">
      <c r="G120" s="379"/>
    </row>
    <row r="121" spans="7:7" ht="14.1" customHeight="1">
      <c r="G121" s="379"/>
    </row>
    <row r="122" spans="7:7" ht="14.1" customHeight="1">
      <c r="G122" s="379"/>
    </row>
    <row r="123" spans="7:7" ht="14.1" customHeight="1">
      <c r="G123" s="379"/>
    </row>
    <row r="124" spans="7:7" ht="14.1" customHeight="1">
      <c r="G124" s="379"/>
    </row>
    <row r="125" spans="7:7" ht="14.1" customHeight="1">
      <c r="G125" s="379"/>
    </row>
    <row r="126" spans="7:7" ht="14.1" customHeight="1">
      <c r="G126" s="379"/>
    </row>
    <row r="127" spans="7:7" ht="14.1" customHeight="1">
      <c r="G127" s="379"/>
    </row>
    <row r="128" spans="7:7" ht="14.1" customHeight="1">
      <c r="G128" s="379"/>
    </row>
    <row r="129" spans="7:7" ht="14.1" customHeight="1">
      <c r="G129" s="379"/>
    </row>
    <row r="130" spans="7:7" ht="14.1" customHeight="1">
      <c r="G130" s="379"/>
    </row>
    <row r="131" spans="7:7" ht="14.1" customHeight="1">
      <c r="G131" s="379"/>
    </row>
    <row r="132" spans="7:7" ht="14.1" customHeight="1">
      <c r="G132" s="379"/>
    </row>
    <row r="133" spans="7:7" ht="14.1" customHeight="1">
      <c r="G133" s="379"/>
    </row>
    <row r="134" spans="7:7" ht="14.1" customHeight="1">
      <c r="G134" s="379"/>
    </row>
    <row r="135" spans="7:7" ht="14.1" customHeight="1">
      <c r="G135" s="379"/>
    </row>
    <row r="136" spans="7:7" ht="14.1" customHeight="1">
      <c r="G136" s="379"/>
    </row>
    <row r="137" spans="7:7" ht="14.1" customHeight="1">
      <c r="G137" s="379"/>
    </row>
    <row r="138" spans="7:7" ht="14.1" customHeight="1">
      <c r="G138" s="379"/>
    </row>
    <row r="139" spans="7:7" ht="14.1" customHeight="1">
      <c r="G139" s="379"/>
    </row>
    <row r="140" spans="7:7" ht="14.1" customHeight="1">
      <c r="G140" s="379"/>
    </row>
    <row r="141" spans="7:7" ht="14.1" customHeight="1">
      <c r="G141" s="379"/>
    </row>
    <row r="142" spans="7:7" ht="14.1" customHeight="1">
      <c r="G142" s="379"/>
    </row>
    <row r="143" spans="7:7" ht="14.1" customHeight="1">
      <c r="G143" s="379"/>
    </row>
    <row r="144" spans="7:7" ht="14.1" customHeight="1">
      <c r="G144" s="379"/>
    </row>
    <row r="145" spans="7:7" ht="14.1" customHeight="1">
      <c r="G145" s="379"/>
    </row>
    <row r="146" spans="7:7" ht="14.1" customHeight="1">
      <c r="G146" s="379"/>
    </row>
    <row r="147" spans="7:7" ht="14.1" customHeight="1">
      <c r="G147" s="379"/>
    </row>
    <row r="148" spans="7:7" ht="14.1" customHeight="1">
      <c r="G148" s="379"/>
    </row>
    <row r="149" spans="7:7" ht="14.1" customHeight="1">
      <c r="G149" s="379"/>
    </row>
    <row r="150" spans="7:7" ht="14.1" customHeight="1">
      <c r="G150" s="379"/>
    </row>
    <row r="151" spans="7:7" ht="14.1" customHeight="1">
      <c r="G151" s="379"/>
    </row>
    <row r="152" spans="7:7" ht="14.1" customHeight="1">
      <c r="G152" s="379"/>
    </row>
    <row r="153" spans="7:7" ht="14.1" customHeight="1">
      <c r="G153" s="379"/>
    </row>
    <row r="154" spans="7:7" ht="14.1" customHeight="1">
      <c r="G154" s="379"/>
    </row>
    <row r="155" spans="7:7" ht="14.1" customHeight="1">
      <c r="G155" s="379"/>
    </row>
    <row r="156" spans="7:7" ht="14.1" customHeight="1">
      <c r="G156" s="379"/>
    </row>
    <row r="157" spans="7:7" ht="14.1" customHeight="1">
      <c r="G157" s="379"/>
    </row>
    <row r="158" spans="7:7" ht="14.1" customHeight="1">
      <c r="G158" s="379"/>
    </row>
    <row r="159" spans="7:7" ht="14.1" customHeight="1">
      <c r="G159" s="379"/>
    </row>
    <row r="160" spans="7:7" ht="14.1" customHeight="1">
      <c r="G160" s="379"/>
    </row>
    <row r="161" spans="7:7" ht="14.1" customHeight="1">
      <c r="G161" s="379"/>
    </row>
    <row r="162" spans="7:7" ht="14.1" customHeight="1">
      <c r="G162" s="379"/>
    </row>
    <row r="163" spans="7:7" ht="14.1" customHeight="1">
      <c r="G163" s="379"/>
    </row>
    <row r="164" spans="7:7" ht="14.1" customHeight="1">
      <c r="G164" s="379"/>
    </row>
    <row r="165" spans="7:7" ht="14.1" customHeight="1">
      <c r="G165" s="379"/>
    </row>
    <row r="166" spans="7:7" ht="14.1" customHeight="1">
      <c r="G166" s="379"/>
    </row>
    <row r="167" spans="7:7" ht="14.1" customHeight="1">
      <c r="G167" s="379"/>
    </row>
    <row r="168" spans="7:7" ht="14.1" customHeight="1">
      <c r="G168" s="379"/>
    </row>
    <row r="169" spans="7:7" ht="14.1" customHeight="1">
      <c r="G169" s="379"/>
    </row>
    <row r="170" spans="7:7" ht="14.1" customHeight="1">
      <c r="G170" s="379"/>
    </row>
    <row r="171" spans="7:7" ht="14.1" customHeight="1">
      <c r="G171" s="379"/>
    </row>
    <row r="172" spans="7:7" ht="14.1" customHeight="1">
      <c r="G172" s="379"/>
    </row>
    <row r="173" spans="7:7" ht="14.1" customHeight="1">
      <c r="G173" s="379"/>
    </row>
    <row r="174" spans="7:7" ht="14.1" customHeight="1">
      <c r="G174" s="379"/>
    </row>
    <row r="175" spans="7:7" ht="14.1" customHeight="1">
      <c r="G175" s="379"/>
    </row>
    <row r="176" spans="7:7" ht="14.1" customHeight="1">
      <c r="G176" s="379"/>
    </row>
    <row r="177" spans="7:7" ht="14.1" customHeight="1">
      <c r="G177" s="379"/>
    </row>
    <row r="178" spans="7:7" ht="14.1" customHeight="1">
      <c r="G178" s="379"/>
    </row>
    <row r="179" spans="7:7" ht="14.1" customHeight="1">
      <c r="G179" s="379"/>
    </row>
    <row r="180" spans="7:7" ht="14.1" customHeight="1">
      <c r="G180" s="379"/>
    </row>
    <row r="181" spans="7:7" ht="14.1" customHeight="1">
      <c r="G181" s="379"/>
    </row>
    <row r="182" spans="7:7" ht="14.1" customHeight="1">
      <c r="G182" s="379"/>
    </row>
    <row r="183" spans="7:7" ht="14.1" customHeight="1">
      <c r="G183" s="379"/>
    </row>
    <row r="184" spans="7:7" ht="14.1" customHeight="1">
      <c r="G184" s="379"/>
    </row>
    <row r="185" spans="7:7" ht="14.1" customHeight="1">
      <c r="G185" s="379"/>
    </row>
    <row r="186" spans="7:7" ht="14.1" customHeight="1">
      <c r="G186" s="379"/>
    </row>
    <row r="187" spans="7:7" ht="14.1" customHeight="1">
      <c r="G187" s="379"/>
    </row>
    <row r="188" spans="7:7" ht="14.1" customHeight="1">
      <c r="G188" s="379"/>
    </row>
    <row r="189" spans="7:7" ht="14.1" customHeight="1">
      <c r="G189" s="379"/>
    </row>
    <row r="190" spans="7:7" ht="14.1" customHeight="1">
      <c r="G190" s="379"/>
    </row>
    <row r="191" spans="7:7" ht="14.1" customHeight="1">
      <c r="G191" s="379"/>
    </row>
    <row r="192" spans="7:7" ht="14.1" customHeight="1">
      <c r="G192" s="379"/>
    </row>
    <row r="193" spans="7:7" ht="14.1" customHeight="1">
      <c r="G193" s="379"/>
    </row>
    <row r="194" spans="7:7" ht="14.1" customHeight="1">
      <c r="G194" s="379"/>
    </row>
    <row r="195" spans="7:7" ht="14.1" customHeight="1">
      <c r="G195" s="379"/>
    </row>
    <row r="196" spans="7:7" ht="14.1" customHeight="1">
      <c r="G196" s="379"/>
    </row>
    <row r="197" spans="7:7" ht="14.1" customHeight="1">
      <c r="G197" s="379"/>
    </row>
    <row r="198" spans="7:7" ht="14.1" customHeight="1">
      <c r="G198" s="379"/>
    </row>
    <row r="199" spans="7:7" ht="14.1" customHeight="1">
      <c r="G199" s="379"/>
    </row>
    <row r="200" spans="7:7" ht="14.1" customHeight="1">
      <c r="G200" s="379"/>
    </row>
    <row r="201" spans="7:7" ht="14.1" customHeight="1">
      <c r="G201" s="379"/>
    </row>
    <row r="202" spans="7:7" ht="14.1" customHeight="1">
      <c r="G202" s="379"/>
    </row>
    <row r="203" spans="7:7" ht="14.1" customHeight="1">
      <c r="G203" s="379"/>
    </row>
    <row r="204" spans="7:7" ht="14.1" customHeight="1">
      <c r="G204" s="379"/>
    </row>
    <row r="205" spans="7:7" ht="14.1" customHeight="1">
      <c r="G205" s="379"/>
    </row>
    <row r="206" spans="7:7" ht="14.1" customHeight="1">
      <c r="G206" s="379"/>
    </row>
    <row r="207" spans="7:7" ht="14.1" customHeight="1">
      <c r="G207" s="379"/>
    </row>
    <row r="208" spans="7:7" ht="14.1" customHeight="1">
      <c r="G208" s="379"/>
    </row>
    <row r="209" spans="7:7" ht="14.1" customHeight="1">
      <c r="G209" s="379"/>
    </row>
    <row r="210" spans="7:7" ht="14.1" customHeight="1">
      <c r="G210" s="379"/>
    </row>
    <row r="211" spans="7:7" ht="14.1" customHeight="1">
      <c r="G211" s="379"/>
    </row>
    <row r="212" spans="7:7" ht="14.1" customHeight="1">
      <c r="G212" s="379"/>
    </row>
    <row r="213" spans="7:7" ht="14.1" customHeight="1">
      <c r="G213" s="379"/>
    </row>
    <row r="214" spans="7:7" ht="14.1" customHeight="1">
      <c r="G214" s="379"/>
    </row>
    <row r="215" spans="7:7" ht="14.1" customHeight="1">
      <c r="G215" s="379"/>
    </row>
    <row r="216" spans="7:7" ht="14.1" customHeight="1">
      <c r="G216" s="379"/>
    </row>
    <row r="217" spans="7:7" ht="14.1" customHeight="1">
      <c r="G217" s="379"/>
    </row>
    <row r="218" spans="7:7" ht="14.1" customHeight="1">
      <c r="G218" s="379"/>
    </row>
    <row r="219" spans="7:7" ht="14.1" customHeight="1">
      <c r="G219" s="379"/>
    </row>
    <row r="220" spans="7:7" ht="14.1" customHeight="1">
      <c r="G220" s="379"/>
    </row>
    <row r="221" spans="7:7" ht="14.1" customHeight="1">
      <c r="G221" s="379"/>
    </row>
    <row r="222" spans="7:7" ht="14.1" customHeight="1">
      <c r="G222" s="379"/>
    </row>
    <row r="223" spans="7:7" ht="14.1" customHeight="1">
      <c r="G223" s="379"/>
    </row>
    <row r="224" spans="7:7" ht="14.1" customHeight="1">
      <c r="G224" s="379"/>
    </row>
    <row r="225" spans="7:7" ht="14.1" customHeight="1">
      <c r="G225" s="379"/>
    </row>
    <row r="226" spans="7:7" ht="14.1" customHeight="1">
      <c r="G226" s="379"/>
    </row>
    <row r="227" spans="7:7" ht="14.1" customHeight="1">
      <c r="G227" s="379"/>
    </row>
    <row r="228" spans="7:7" ht="14.1" customHeight="1">
      <c r="G228" s="379"/>
    </row>
    <row r="229" spans="7:7" ht="14.1" customHeight="1">
      <c r="G229" s="379"/>
    </row>
    <row r="230" spans="7:7" ht="14.1" customHeight="1">
      <c r="G230" s="379"/>
    </row>
    <row r="231" spans="7:7" ht="14.1" customHeight="1">
      <c r="G231" s="379"/>
    </row>
    <row r="232" spans="7:7" ht="14.1" customHeight="1">
      <c r="G232" s="379"/>
    </row>
    <row r="233" spans="7:7" ht="14.1" customHeight="1">
      <c r="G233" s="379"/>
    </row>
    <row r="234" spans="7:7" ht="14.1" customHeight="1">
      <c r="G234" s="379"/>
    </row>
    <row r="235" spans="7:7" ht="14.1" customHeight="1">
      <c r="G235" s="379"/>
    </row>
    <row r="236" spans="7:7" ht="14.1" customHeight="1">
      <c r="G236" s="379"/>
    </row>
    <row r="237" spans="7:7" ht="14.1" customHeight="1">
      <c r="G237" s="379"/>
    </row>
    <row r="238" spans="7:7" ht="14.1" customHeight="1">
      <c r="G238" s="379"/>
    </row>
    <row r="239" spans="7:7" ht="14.1" customHeight="1">
      <c r="G239" s="379"/>
    </row>
    <row r="240" spans="7:7" ht="14.1" customHeight="1">
      <c r="G240" s="379"/>
    </row>
    <row r="241" spans="7:7" ht="14.1" customHeight="1">
      <c r="G241" s="379"/>
    </row>
    <row r="242" spans="7:7" ht="14.1" customHeight="1">
      <c r="G242" s="379"/>
    </row>
    <row r="243" spans="7:7" ht="14.1" customHeight="1">
      <c r="G243" s="379"/>
    </row>
    <row r="244" spans="7:7" ht="14.1" customHeight="1">
      <c r="G244" s="379"/>
    </row>
    <row r="245" spans="7:7" ht="14.1" customHeight="1">
      <c r="G245" s="379"/>
    </row>
    <row r="246" spans="7:7" ht="14.1" customHeight="1">
      <c r="G246" s="379"/>
    </row>
    <row r="247" spans="7:7" ht="14.1" customHeight="1">
      <c r="G247" s="379"/>
    </row>
    <row r="248" spans="7:7" ht="14.1" customHeight="1">
      <c r="G248" s="379"/>
    </row>
    <row r="249" spans="7:7" ht="14.1" customHeight="1">
      <c r="G249" s="379"/>
    </row>
    <row r="250" spans="7:7" ht="14.1" customHeight="1">
      <c r="G250" s="379"/>
    </row>
    <row r="251" spans="7:7" ht="14.1" customHeight="1">
      <c r="G251" s="379"/>
    </row>
    <row r="252" spans="7:7" ht="14.1" customHeight="1">
      <c r="G252" s="379"/>
    </row>
    <row r="253" spans="7:7" ht="14.1" customHeight="1">
      <c r="G253" s="379"/>
    </row>
    <row r="254" spans="7:7" ht="14.1" customHeight="1">
      <c r="G254" s="379"/>
    </row>
    <row r="255" spans="7:7" ht="14.1" customHeight="1">
      <c r="G255" s="379"/>
    </row>
    <row r="256" spans="7:7" ht="14.1" customHeight="1">
      <c r="G256" s="379"/>
    </row>
    <row r="257" spans="7:7" ht="14.1" customHeight="1">
      <c r="G257" s="379"/>
    </row>
    <row r="258" spans="7:7" ht="14.1" customHeight="1">
      <c r="G258" s="379"/>
    </row>
    <row r="259" spans="7:7" ht="14.1" customHeight="1">
      <c r="G259" s="379"/>
    </row>
    <row r="260" spans="7:7" ht="14.1" customHeight="1">
      <c r="G260" s="379"/>
    </row>
    <row r="261" spans="7:7" ht="14.1" customHeight="1">
      <c r="G261" s="379"/>
    </row>
    <row r="262" spans="7:7" ht="14.1" customHeight="1">
      <c r="G262" s="379"/>
    </row>
    <row r="263" spans="7:7" ht="14.1" customHeight="1">
      <c r="G263" s="379"/>
    </row>
    <row r="264" spans="7:7" ht="14.1" customHeight="1">
      <c r="G264" s="379"/>
    </row>
    <row r="265" spans="7:7" ht="14.1" customHeight="1">
      <c r="G265" s="379"/>
    </row>
    <row r="266" spans="7:7" ht="14.1" customHeight="1">
      <c r="G266" s="379"/>
    </row>
    <row r="267" spans="7:7" ht="14.1" customHeight="1">
      <c r="G267" s="379"/>
    </row>
    <row r="268" spans="7:7" ht="14.1" customHeight="1">
      <c r="G268" s="379"/>
    </row>
    <row r="269" spans="7:7" ht="14.1" customHeight="1">
      <c r="G269" s="379"/>
    </row>
    <row r="270" spans="7:7" ht="14.1" customHeight="1">
      <c r="G270" s="379"/>
    </row>
    <row r="271" spans="7:7" ht="14.1" customHeight="1">
      <c r="G271" s="379"/>
    </row>
    <row r="272" spans="7:7" ht="14.1" customHeight="1">
      <c r="G272" s="379"/>
    </row>
    <row r="273" spans="7:7" ht="14.1" customHeight="1">
      <c r="G273" s="379"/>
    </row>
    <row r="274" spans="7:7" ht="14.1" customHeight="1">
      <c r="G274" s="379"/>
    </row>
    <row r="275" spans="7:7" ht="14.1" customHeight="1">
      <c r="G275" s="379"/>
    </row>
    <row r="276" spans="7:7" ht="14.1" customHeight="1">
      <c r="G276" s="379"/>
    </row>
    <row r="277" spans="7:7" ht="14.1" customHeight="1">
      <c r="G277" s="379"/>
    </row>
    <row r="278" spans="7:7" ht="14.1" customHeight="1">
      <c r="G278" s="379"/>
    </row>
    <row r="279" spans="7:7" ht="14.1" customHeight="1">
      <c r="G279" s="379"/>
    </row>
    <row r="280" spans="7:7" ht="14.1" customHeight="1">
      <c r="G280" s="379"/>
    </row>
    <row r="281" spans="7:7" ht="14.1" customHeight="1">
      <c r="G281" s="379"/>
    </row>
    <row r="282" spans="7:7" ht="14.1" customHeight="1">
      <c r="G282" s="379"/>
    </row>
    <row r="283" spans="7:7" ht="14.1" customHeight="1">
      <c r="G283" s="379"/>
    </row>
    <row r="284" spans="7:7" ht="14.1" customHeight="1">
      <c r="G284" s="379"/>
    </row>
    <row r="285" spans="7:7" ht="14.1" customHeight="1">
      <c r="G285" s="379"/>
    </row>
    <row r="286" spans="7:7" ht="14.1" customHeight="1">
      <c r="G286" s="379"/>
    </row>
    <row r="287" spans="7:7" ht="14.1" customHeight="1">
      <c r="G287" s="379"/>
    </row>
    <row r="288" spans="7:7" ht="14.1" customHeight="1">
      <c r="G288" s="379"/>
    </row>
    <row r="289" spans="7:7" ht="14.1" customHeight="1">
      <c r="G289" s="379"/>
    </row>
    <row r="290" spans="7:7" ht="14.1" customHeight="1">
      <c r="G290" s="379"/>
    </row>
    <row r="291" spans="7:7" ht="14.1" customHeight="1">
      <c r="G291" s="379"/>
    </row>
    <row r="292" spans="7:7" ht="14.1" customHeight="1">
      <c r="G292" s="379"/>
    </row>
    <row r="293" spans="7:7" ht="14.1" customHeight="1">
      <c r="G293" s="379"/>
    </row>
    <row r="294" spans="7:7" ht="14.1" customHeight="1">
      <c r="G294" s="379"/>
    </row>
    <row r="295" spans="7:7" ht="14.1" customHeight="1">
      <c r="G295" s="379"/>
    </row>
    <row r="296" spans="7:7" ht="14.1" customHeight="1">
      <c r="G296" s="379"/>
    </row>
    <row r="297" spans="7:7" ht="14.1" customHeight="1">
      <c r="G297" s="379"/>
    </row>
    <row r="298" spans="7:7" ht="14.1" customHeight="1">
      <c r="G298" s="379"/>
    </row>
    <row r="299" spans="7:7" ht="14.1" customHeight="1">
      <c r="G299" s="379"/>
    </row>
    <row r="300" spans="7:7" ht="14.1" customHeight="1">
      <c r="G300" s="379"/>
    </row>
    <row r="301" spans="7:7" ht="14.1" customHeight="1">
      <c r="G301" s="379"/>
    </row>
    <row r="302" spans="7:7" ht="14.1" customHeight="1">
      <c r="G302" s="379"/>
    </row>
    <row r="303" spans="7:7" ht="14.1" customHeight="1">
      <c r="G303" s="379"/>
    </row>
    <row r="304" spans="7:7" ht="14.1" customHeight="1">
      <c r="G304" s="379"/>
    </row>
    <row r="305" spans="7:7" ht="14.1" customHeight="1">
      <c r="G305" s="379"/>
    </row>
    <row r="306" spans="7:7" ht="14.1" customHeight="1">
      <c r="G306" s="379"/>
    </row>
    <row r="307" spans="7:7" ht="14.1" customHeight="1">
      <c r="G307" s="379"/>
    </row>
    <row r="308" spans="7:7" ht="14.1" customHeight="1">
      <c r="G308" s="379"/>
    </row>
    <row r="309" spans="7:7" ht="14.1" customHeight="1">
      <c r="G309" s="379"/>
    </row>
    <row r="310" spans="7:7" ht="14.1" customHeight="1">
      <c r="G310" s="379"/>
    </row>
    <row r="311" spans="7:7" ht="14.1" customHeight="1">
      <c r="G311" s="379"/>
    </row>
    <row r="312" spans="7:7" ht="14.1" customHeight="1">
      <c r="G312" s="379"/>
    </row>
    <row r="313" spans="7:7" ht="14.1" customHeight="1">
      <c r="G313" s="379"/>
    </row>
    <row r="314" spans="7:7" ht="14.1" customHeight="1">
      <c r="G314" s="379"/>
    </row>
    <row r="315" spans="7:7" ht="14.1" customHeight="1">
      <c r="G315" s="379"/>
    </row>
    <row r="316" spans="7:7" ht="14.1" customHeight="1">
      <c r="G316" s="379"/>
    </row>
    <row r="317" spans="7:7" ht="14.1" customHeight="1">
      <c r="G317" s="379"/>
    </row>
    <row r="318" spans="7:7" ht="14.1" customHeight="1">
      <c r="G318" s="379"/>
    </row>
    <row r="319" spans="7:7" ht="14.1" customHeight="1">
      <c r="G319" s="379"/>
    </row>
    <row r="320" spans="7:7" ht="14.1" customHeight="1">
      <c r="G320" s="379"/>
    </row>
    <row r="321" spans="7:7" ht="14.1" customHeight="1">
      <c r="G321" s="379"/>
    </row>
    <row r="322" spans="7:7" ht="14.1" customHeight="1">
      <c r="G322" s="379"/>
    </row>
    <row r="323" spans="7:7" ht="14.1" customHeight="1">
      <c r="G323" s="379"/>
    </row>
    <row r="324" spans="7:7" ht="14.1" customHeight="1">
      <c r="G324" s="379"/>
    </row>
    <row r="325" spans="7:7" ht="14.1" customHeight="1">
      <c r="G325" s="379"/>
    </row>
    <row r="326" spans="7:7" ht="14.1" customHeight="1">
      <c r="G326" s="379"/>
    </row>
    <row r="327" spans="7:7" ht="14.1" customHeight="1">
      <c r="G327" s="379"/>
    </row>
    <row r="328" spans="7:7" ht="14.1" customHeight="1">
      <c r="G328" s="379"/>
    </row>
    <row r="329" spans="7:7" ht="14.1" customHeight="1">
      <c r="G329" s="379"/>
    </row>
    <row r="330" spans="7:7" ht="14.1" customHeight="1">
      <c r="G330" s="379"/>
    </row>
    <row r="331" spans="7:7" ht="14.1" customHeight="1">
      <c r="G331" s="379"/>
    </row>
    <row r="332" spans="7:7" ht="14.1" customHeight="1">
      <c r="G332" s="379"/>
    </row>
    <row r="333" spans="7:7" ht="14.1" customHeight="1">
      <c r="G333" s="379"/>
    </row>
    <row r="334" spans="7:7" ht="14.1" customHeight="1">
      <c r="G334" s="379"/>
    </row>
    <row r="335" spans="7:7" ht="14.1" customHeight="1">
      <c r="G335" s="379"/>
    </row>
    <row r="336" spans="7:7" ht="14.1" customHeight="1">
      <c r="G336" s="379"/>
    </row>
    <row r="337" spans="7:7" ht="14.1" customHeight="1">
      <c r="G337" s="379"/>
    </row>
    <row r="338" spans="7:7" ht="14.1" customHeight="1">
      <c r="G338" s="379"/>
    </row>
    <row r="339" spans="7:7" ht="14.1" customHeight="1">
      <c r="G339" s="379"/>
    </row>
    <row r="340" spans="7:7" ht="14.1" customHeight="1">
      <c r="G340" s="379"/>
    </row>
    <row r="341" spans="7:7" ht="14.1" customHeight="1">
      <c r="G341" s="379"/>
    </row>
    <row r="342" spans="7:7" ht="14.1" customHeight="1">
      <c r="G342" s="379"/>
    </row>
    <row r="343" spans="7:7" ht="14.1" customHeight="1">
      <c r="G343" s="379"/>
    </row>
    <row r="344" spans="7:7" ht="14.1" customHeight="1">
      <c r="G344" s="379"/>
    </row>
    <row r="345" spans="7:7" ht="14.1" customHeight="1">
      <c r="G345" s="379"/>
    </row>
    <row r="346" spans="7:7" ht="14.1" customHeight="1">
      <c r="G346" s="379"/>
    </row>
    <row r="347" spans="7:7" ht="14.1" customHeight="1">
      <c r="G347" s="379"/>
    </row>
    <row r="348" spans="7:7" ht="14.1" customHeight="1">
      <c r="G348" s="379"/>
    </row>
    <row r="349" spans="7:7" ht="14.1" customHeight="1">
      <c r="G349" s="379"/>
    </row>
    <row r="350" spans="7:7" ht="14.1" customHeight="1">
      <c r="G350" s="379"/>
    </row>
    <row r="351" spans="7:7" ht="14.1" customHeight="1">
      <c r="G351" s="379"/>
    </row>
    <row r="352" spans="7:7" ht="14.1" customHeight="1">
      <c r="G352" s="379"/>
    </row>
    <row r="353" spans="7:7" ht="14.1" customHeight="1">
      <c r="G353" s="379"/>
    </row>
    <row r="354" spans="7:7" ht="14.1" customHeight="1">
      <c r="G354" s="379"/>
    </row>
    <row r="355" spans="7:7" ht="14.1" customHeight="1">
      <c r="G355" s="379"/>
    </row>
    <row r="356" spans="7:7" ht="14.1" customHeight="1">
      <c r="G356" s="379"/>
    </row>
    <row r="357" spans="7:7" ht="14.1" customHeight="1">
      <c r="G357" s="379"/>
    </row>
    <row r="358" spans="7:7" ht="14.1" customHeight="1">
      <c r="G358" s="379"/>
    </row>
    <row r="359" spans="7:7" ht="14.1" customHeight="1">
      <c r="G359" s="379"/>
    </row>
    <row r="360" spans="7:7" ht="14.1" customHeight="1">
      <c r="G360" s="379"/>
    </row>
    <row r="361" spans="7:7" ht="14.1" customHeight="1">
      <c r="G361" s="379"/>
    </row>
    <row r="362" spans="7:7" ht="14.1" customHeight="1">
      <c r="G362" s="379"/>
    </row>
    <row r="363" spans="7:7" ht="14.1" customHeight="1">
      <c r="G363" s="379"/>
    </row>
    <row r="364" spans="7:7" ht="14.1" customHeight="1">
      <c r="G364" s="379"/>
    </row>
    <row r="365" spans="7:7" ht="14.1" customHeight="1">
      <c r="G365" s="379"/>
    </row>
    <row r="366" spans="7:7" ht="14.1" customHeight="1">
      <c r="G366" s="379"/>
    </row>
    <row r="367" spans="7:7" ht="14.1" customHeight="1">
      <c r="G367" s="379"/>
    </row>
    <row r="368" spans="7:7" ht="14.1" customHeight="1">
      <c r="G368" s="379"/>
    </row>
    <row r="369" spans="7:7" ht="14.1" customHeight="1">
      <c r="G369" s="379"/>
    </row>
    <row r="370" spans="7:7" ht="14.1" customHeight="1">
      <c r="G370" s="379"/>
    </row>
    <row r="371" spans="7:7" ht="14.1" customHeight="1">
      <c r="G371" s="379"/>
    </row>
    <row r="372" spans="7:7" ht="14.1" customHeight="1">
      <c r="G372" s="379"/>
    </row>
    <row r="373" spans="7:7" ht="14.1" customHeight="1">
      <c r="G373" s="379"/>
    </row>
    <row r="374" spans="7:7" ht="14.1" customHeight="1">
      <c r="G374" s="379"/>
    </row>
    <row r="375" spans="7:7" ht="14.1" customHeight="1">
      <c r="G375" s="379"/>
    </row>
    <row r="376" spans="7:7" ht="14.1" customHeight="1">
      <c r="G376" s="379"/>
    </row>
    <row r="377" spans="7:7" ht="14.1" customHeight="1">
      <c r="G377" s="379"/>
    </row>
    <row r="378" spans="7:7" ht="14.1" customHeight="1">
      <c r="G378" s="379"/>
    </row>
    <row r="379" spans="7:7" ht="14.1" customHeight="1">
      <c r="G379" s="379"/>
    </row>
    <row r="380" spans="7:7" ht="14.1" customHeight="1">
      <c r="G380" s="379"/>
    </row>
    <row r="381" spans="7:7" ht="14.1" customHeight="1">
      <c r="G381" s="379"/>
    </row>
    <row r="382" spans="7:7" ht="14.1" customHeight="1">
      <c r="G382" s="379"/>
    </row>
    <row r="383" spans="7:7" ht="14.1" customHeight="1">
      <c r="G383" s="379"/>
    </row>
    <row r="384" spans="7:7" ht="14.1" customHeight="1">
      <c r="G384" s="379"/>
    </row>
    <row r="385" spans="7:7" ht="14.1" customHeight="1">
      <c r="G385" s="379"/>
    </row>
    <row r="386" spans="7:7" ht="14.1" customHeight="1">
      <c r="G386" s="379"/>
    </row>
    <row r="387" spans="7:7" ht="14.1" customHeight="1">
      <c r="G387" s="379"/>
    </row>
    <row r="388" spans="7:7" ht="14.1" customHeight="1">
      <c r="G388" s="379"/>
    </row>
    <row r="389" spans="7:7" ht="14.1" customHeight="1">
      <c r="G389" s="379"/>
    </row>
    <row r="390" spans="7:7" ht="14.1" customHeight="1">
      <c r="G390" s="379"/>
    </row>
    <row r="391" spans="7:7" ht="14.1" customHeight="1">
      <c r="G391" s="379"/>
    </row>
    <row r="392" spans="7:7" ht="14.1" customHeight="1">
      <c r="G392" s="379"/>
    </row>
    <row r="393" spans="7:7" ht="14.1" customHeight="1">
      <c r="G393" s="379"/>
    </row>
    <row r="394" spans="7:7" ht="14.1" customHeight="1">
      <c r="G394" s="379"/>
    </row>
    <row r="395" spans="7:7" ht="14.1" customHeight="1">
      <c r="G395" s="379"/>
    </row>
    <row r="396" spans="7:7" ht="14.1" customHeight="1">
      <c r="G396" s="379"/>
    </row>
    <row r="397" spans="7:7" ht="14.1" customHeight="1">
      <c r="G397" s="379"/>
    </row>
    <row r="398" spans="7:7" ht="14.1" customHeight="1">
      <c r="G398" s="379"/>
    </row>
    <row r="399" spans="7:7" ht="14.1" customHeight="1">
      <c r="G399" s="379"/>
    </row>
    <row r="400" spans="7:7" ht="14.1" customHeight="1">
      <c r="G400" s="379"/>
    </row>
    <row r="401" spans="7:7" ht="14.1" customHeight="1">
      <c r="G401" s="379"/>
    </row>
    <row r="402" spans="7:7" ht="14.1" customHeight="1">
      <c r="G402" s="379"/>
    </row>
    <row r="403" spans="7:7" ht="14.1" customHeight="1">
      <c r="G403" s="379"/>
    </row>
    <row r="404" spans="7:7" ht="14.1" customHeight="1">
      <c r="G404" s="379"/>
    </row>
    <row r="405" spans="7:7" ht="14.1" customHeight="1">
      <c r="G405" s="379"/>
    </row>
    <row r="406" spans="7:7" ht="14.1" customHeight="1">
      <c r="G406" s="379"/>
    </row>
    <row r="407" spans="7:7" ht="14.1" customHeight="1">
      <c r="G407" s="379"/>
    </row>
    <row r="408" spans="7:7" ht="14.1" customHeight="1">
      <c r="G408" s="379"/>
    </row>
    <row r="409" spans="7:7" ht="14.1" customHeight="1">
      <c r="G409" s="379"/>
    </row>
    <row r="410" spans="7:7" ht="14.1" customHeight="1">
      <c r="G410" s="379"/>
    </row>
    <row r="411" spans="7:7" ht="14.1" customHeight="1">
      <c r="G411" s="379"/>
    </row>
    <row r="412" spans="7:7" ht="14.1" customHeight="1">
      <c r="G412" s="379"/>
    </row>
    <row r="413" spans="7:7" ht="14.1" customHeight="1">
      <c r="G413" s="379"/>
    </row>
    <row r="414" spans="7:7" ht="14.1" customHeight="1">
      <c r="G414" s="379"/>
    </row>
    <row r="415" spans="7:7" ht="14.1" customHeight="1">
      <c r="G415" s="379"/>
    </row>
    <row r="416" spans="7:7" ht="14.1" customHeight="1">
      <c r="G416" s="379"/>
    </row>
    <row r="417" spans="7:7" ht="14.1" customHeight="1">
      <c r="G417" s="379"/>
    </row>
    <row r="418" spans="7:7" ht="14.1" customHeight="1">
      <c r="G418" s="379"/>
    </row>
    <row r="419" spans="7:7" ht="14.1" customHeight="1">
      <c r="G419" s="379"/>
    </row>
    <row r="420" spans="7:7" ht="14.1" customHeight="1">
      <c r="G420" s="379"/>
    </row>
    <row r="421" spans="7:7" ht="14.1" customHeight="1">
      <c r="G421" s="379"/>
    </row>
    <row r="422" spans="7:7" ht="14.1" customHeight="1">
      <c r="G422" s="379"/>
    </row>
    <row r="423" spans="7:7" ht="14.1" customHeight="1">
      <c r="G423" s="379"/>
    </row>
    <row r="424" spans="7:7" ht="14.1" customHeight="1">
      <c r="G424" s="379"/>
    </row>
    <row r="425" spans="7:7" ht="14.1" customHeight="1">
      <c r="G425" s="379"/>
    </row>
    <row r="426" spans="7:7" ht="14.1" customHeight="1">
      <c r="G426" s="379"/>
    </row>
    <row r="427" spans="7:7" ht="14.1" customHeight="1">
      <c r="G427" s="379"/>
    </row>
    <row r="428" spans="7:7" ht="14.1" customHeight="1">
      <c r="G428" s="379"/>
    </row>
    <row r="429" spans="7:7" ht="14.1" customHeight="1">
      <c r="G429" s="379"/>
    </row>
    <row r="430" spans="7:7" ht="14.1" customHeight="1">
      <c r="G430" s="379"/>
    </row>
    <row r="431" spans="7:7" ht="14.1" customHeight="1">
      <c r="G431" s="379"/>
    </row>
    <row r="432" spans="7:7" ht="14.1" customHeight="1">
      <c r="G432" s="379"/>
    </row>
    <row r="433" spans="7:7" ht="14.1" customHeight="1">
      <c r="G433" s="379"/>
    </row>
    <row r="434" spans="7:7" ht="14.1" customHeight="1">
      <c r="G434" s="379"/>
    </row>
    <row r="435" spans="7:7" ht="14.1" customHeight="1">
      <c r="G435" s="379"/>
    </row>
    <row r="436" spans="7:7" ht="14.1" customHeight="1">
      <c r="G436" s="379"/>
    </row>
    <row r="437" spans="7:7" ht="14.1" customHeight="1">
      <c r="G437" s="379"/>
    </row>
    <row r="438" spans="7:7" ht="14.1" customHeight="1">
      <c r="G438" s="379"/>
    </row>
    <row r="439" spans="7:7" ht="14.1" customHeight="1">
      <c r="G439" s="379"/>
    </row>
    <row r="440" spans="7:7" ht="14.1" customHeight="1">
      <c r="G440" s="379"/>
    </row>
    <row r="441" spans="7:7" ht="14.1" customHeight="1">
      <c r="G441" s="379"/>
    </row>
    <row r="442" spans="7:7" ht="14.1" customHeight="1">
      <c r="G442" s="379"/>
    </row>
    <row r="443" spans="7:7" ht="14.1" customHeight="1">
      <c r="G443" s="379"/>
    </row>
    <row r="444" spans="7:7" ht="14.1" customHeight="1">
      <c r="G444" s="379"/>
    </row>
    <row r="445" spans="7:7" ht="14.1" customHeight="1">
      <c r="G445" s="379"/>
    </row>
    <row r="446" spans="7:7" ht="14.1" customHeight="1">
      <c r="G446" s="379"/>
    </row>
    <row r="447" spans="7:7" ht="14.1" customHeight="1">
      <c r="G447" s="379"/>
    </row>
    <row r="448" spans="7:7" ht="14.1" customHeight="1">
      <c r="G448" s="379"/>
    </row>
    <row r="449" spans="7:7" ht="14.1" customHeight="1">
      <c r="G449" s="379"/>
    </row>
    <row r="450" spans="7:7" ht="14.1" customHeight="1">
      <c r="G450" s="379"/>
    </row>
    <row r="451" spans="7:7" ht="14.1" customHeight="1">
      <c r="G451" s="379"/>
    </row>
    <row r="452" spans="7:7" ht="14.1" customHeight="1">
      <c r="G452" s="379"/>
    </row>
    <row r="453" spans="7:7" ht="14.1" customHeight="1">
      <c r="G453" s="379"/>
    </row>
    <row r="454" spans="7:7" ht="14.1" customHeight="1">
      <c r="G454" s="379"/>
    </row>
    <row r="455" spans="7:7" ht="14.1" customHeight="1">
      <c r="G455" s="379"/>
    </row>
    <row r="456" spans="7:7" ht="14.1" customHeight="1">
      <c r="G456" s="379"/>
    </row>
    <row r="457" spans="7:7" ht="14.1" customHeight="1">
      <c r="G457" s="379"/>
    </row>
    <row r="458" spans="7:7" ht="14.1" customHeight="1">
      <c r="G458" s="379"/>
    </row>
    <row r="459" spans="7:7" ht="14.1" customHeight="1">
      <c r="G459" s="379"/>
    </row>
    <row r="460" spans="7:7" ht="14.1" customHeight="1">
      <c r="G460" s="379"/>
    </row>
    <row r="461" spans="7:7" ht="14.1" customHeight="1">
      <c r="G461" s="379"/>
    </row>
    <row r="462" spans="7:7" ht="14.1" customHeight="1">
      <c r="G462" s="379"/>
    </row>
    <row r="463" spans="7:7" ht="14.1" customHeight="1">
      <c r="G463" s="379"/>
    </row>
    <row r="464" spans="7:7" ht="14.1" customHeight="1">
      <c r="G464" s="379"/>
    </row>
    <row r="465" spans="7:7" ht="14.1" customHeight="1">
      <c r="G465" s="379"/>
    </row>
    <row r="466" spans="7:7" ht="14.1" customHeight="1">
      <c r="G466" s="379"/>
    </row>
    <row r="467" spans="7:7" ht="14.1" customHeight="1">
      <c r="G467" s="379"/>
    </row>
    <row r="468" spans="7:7" ht="14.1" customHeight="1">
      <c r="G468" s="379"/>
    </row>
    <row r="469" spans="7:7" ht="14.1" customHeight="1">
      <c r="G469" s="379"/>
    </row>
    <row r="470" spans="7:7" ht="14.1" customHeight="1">
      <c r="G470" s="379"/>
    </row>
    <row r="471" spans="7:7" ht="14.1" customHeight="1">
      <c r="G471" s="379"/>
    </row>
    <row r="472" spans="7:7" ht="14.1" customHeight="1">
      <c r="G472" s="379"/>
    </row>
    <row r="473" spans="7:7" ht="14.1" customHeight="1">
      <c r="G473" s="379"/>
    </row>
    <row r="474" spans="7:7" ht="14.1" customHeight="1">
      <c r="G474" s="379"/>
    </row>
    <row r="475" spans="7:7" ht="14.1" customHeight="1">
      <c r="G475" s="379"/>
    </row>
    <row r="476" spans="7:7" ht="14.1" customHeight="1">
      <c r="G476" s="379"/>
    </row>
    <row r="477" spans="7:7" ht="14.1" customHeight="1">
      <c r="G477" s="379"/>
    </row>
    <row r="478" spans="7:7" ht="14.1" customHeight="1">
      <c r="G478" s="379"/>
    </row>
    <row r="479" spans="7:7" ht="14.1" customHeight="1">
      <c r="G479" s="379"/>
    </row>
    <row r="480" spans="7:7" ht="14.1" customHeight="1">
      <c r="G480" s="379"/>
    </row>
    <row r="481" spans="7:7" ht="14.1" customHeight="1">
      <c r="G481" s="379"/>
    </row>
    <row r="482" spans="7:7" ht="14.1" customHeight="1">
      <c r="G482" s="379"/>
    </row>
    <row r="483" spans="7:7" ht="14.1" customHeight="1">
      <c r="G483" s="379"/>
    </row>
    <row r="484" spans="7:7" ht="14.1" customHeight="1">
      <c r="G484" s="379"/>
    </row>
    <row r="485" spans="7:7" ht="14.1" customHeight="1">
      <c r="G485" s="379"/>
    </row>
    <row r="486" spans="7:7" ht="14.1" customHeight="1">
      <c r="G486" s="379"/>
    </row>
    <row r="487" spans="7:7" ht="14.1" customHeight="1">
      <c r="G487" s="379"/>
    </row>
    <row r="488" spans="7:7" ht="14.1" customHeight="1">
      <c r="G488" s="379"/>
    </row>
    <row r="489" spans="7:7" ht="14.1" customHeight="1">
      <c r="G489" s="379"/>
    </row>
    <row r="490" spans="7:7" ht="14.1" customHeight="1">
      <c r="G490" s="379"/>
    </row>
    <row r="491" spans="7:7" ht="14.1" customHeight="1">
      <c r="G491" s="379"/>
    </row>
    <row r="492" spans="7:7" ht="14.1" customHeight="1">
      <c r="G492" s="379"/>
    </row>
    <row r="493" spans="7:7" ht="14.1" customHeight="1">
      <c r="G493" s="379"/>
    </row>
    <row r="494" spans="7:7" ht="14.1" customHeight="1">
      <c r="G494" s="379"/>
    </row>
    <row r="495" spans="7:7" ht="14.1" customHeight="1">
      <c r="G495" s="379"/>
    </row>
    <row r="496" spans="7:7" ht="14.1" customHeight="1">
      <c r="G496" s="379"/>
    </row>
    <row r="497" spans="7:7" ht="14.1" customHeight="1">
      <c r="G497" s="379"/>
    </row>
    <row r="498" spans="7:7" ht="14.1" customHeight="1">
      <c r="G498" s="379"/>
    </row>
    <row r="499" spans="7:7" ht="14.1" customHeight="1">
      <c r="G499" s="379"/>
    </row>
    <row r="500" spans="7:7" ht="14.1" customHeight="1">
      <c r="G500" s="379"/>
    </row>
    <row r="501" spans="7:7" ht="14.1" customHeight="1">
      <c r="G501" s="379"/>
    </row>
    <row r="502" spans="7:7" ht="14.1" customHeight="1">
      <c r="G502" s="379"/>
    </row>
    <row r="503" spans="7:7" ht="14.1" customHeight="1">
      <c r="G503" s="379"/>
    </row>
    <row r="504" spans="7:7" ht="14.1" customHeight="1">
      <c r="G504" s="379"/>
    </row>
    <row r="505" spans="7:7" ht="14.1" customHeight="1">
      <c r="G505" s="379"/>
    </row>
    <row r="506" spans="7:7" ht="14.1" customHeight="1">
      <c r="G506" s="379"/>
    </row>
    <row r="507" spans="7:7" ht="14.1" customHeight="1">
      <c r="G507" s="379"/>
    </row>
    <row r="508" spans="7:7" ht="14.1" customHeight="1">
      <c r="G508" s="379"/>
    </row>
    <row r="509" spans="7:7" ht="14.1" customHeight="1">
      <c r="G509" s="379"/>
    </row>
    <row r="510" spans="7:7" ht="14.1" customHeight="1">
      <c r="G510" s="379"/>
    </row>
    <row r="511" spans="7:7" ht="14.1" customHeight="1">
      <c r="G511" s="379"/>
    </row>
    <row r="512" spans="7:7" ht="14.1" customHeight="1">
      <c r="G512" s="379"/>
    </row>
    <row r="513" spans="7:7" ht="14.1" customHeight="1">
      <c r="G513" s="379"/>
    </row>
  </sheetData>
  <sheetProtection algorithmName="SHA-512" hashValue="EJp7CKeHQvVUCy6akdx9Jyj9UraTjO0xxALZaHOy5/amaVjRP39HMaupu4LGng/HhKDSpS6le/4z4xBS4ensHg==" saltValue="vQnEiFWdRyfLhLhgYkejPA==" spinCount="100000" sheet="1" selectLockedCells="1"/>
  <mergeCells count="17">
    <mergeCell ref="A3:G3"/>
    <mergeCell ref="A11:A12"/>
    <mergeCell ref="D11:D12"/>
    <mergeCell ref="A5:A6"/>
    <mergeCell ref="B5:B6"/>
    <mergeCell ref="E11:E12"/>
    <mergeCell ref="B11:B12"/>
    <mergeCell ref="C11:C12"/>
    <mergeCell ref="C5:C6"/>
    <mergeCell ref="D5:D6"/>
    <mergeCell ref="A52:D52"/>
    <mergeCell ref="I5:I6"/>
    <mergeCell ref="G5:H5"/>
    <mergeCell ref="G11:H11"/>
    <mergeCell ref="I11:I12"/>
    <mergeCell ref="E5:E6"/>
    <mergeCell ref="A31:I31"/>
  </mergeCells>
  <phoneticPr fontId="11" type="noConversion"/>
  <hyperlinks>
    <hyperlink ref="B14" location="'U200'!A1" display="'U200'!A1"/>
    <hyperlink ref="B15:B21" location="'U200'!A1" display="'U200'!A1"/>
    <hyperlink ref="B27" location="'U201'!A1" display="'U201'!A1"/>
    <hyperlink ref="B22" location="'U200'!A1" display="'U200'!A1"/>
    <hyperlink ref="B33" location="'P100'!A1" display="'P100'!A1"/>
    <hyperlink ref="B19" location="'U200'!A1" display="'U200'!A1"/>
    <hyperlink ref="B20" location="'U200'!A1" display="'U200'!A1"/>
    <hyperlink ref="B23" location="'U200'!A1" display="'U200'!A1"/>
    <hyperlink ref="B24" location="'U200'!A1" display="'U200'!A1"/>
    <hyperlink ref="B25" location="'U200'!A1" display="'U200'!A1"/>
    <hyperlink ref="B26" location="'U200'!A1" display="'U200'!A1"/>
    <hyperlink ref="B38" location="'U202'!A1" display="'U202'!A1"/>
    <hyperlink ref="B51" location="'U205'!A1" display="'U205'!A1"/>
    <hyperlink ref="B34" location="'U200'!A1" display="'U200'!A1"/>
    <hyperlink ref="B37" location="'U204'!A1" display="'U204'!A1"/>
  </hyperlinks>
  <pageMargins left="0.39370078740157483" right="0.19685039370078741" top="1.1811023622047245" bottom="0.55118110236220474" header="1.1811023622047245" footer="0.15748031496062992"/>
  <pageSetup paperSize="9" scale="67" firstPageNumber="12" fitToHeight="0" orientation="portrait" blackAndWhite="1" r:id="rId1"/>
  <headerFooter alignWithMargins="0">
    <oddFooter>&amp;L&amp;8 2.6 Talsperre Leibis/Lichte</oddFooter>
  </headerFooter>
  <rowBreaks count="1" manualBreakCount="1">
    <brk id="30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showGridLines="0" zoomScaleNormal="100" zoomScaleSheetLayoutView="100" workbookViewId="0">
      <selection activeCell="G21" sqref="G21"/>
    </sheetView>
  </sheetViews>
  <sheetFormatPr baseColWidth="10" defaultColWidth="11" defaultRowHeight="14.1" customHeight="1"/>
  <cols>
    <col min="1" max="1" width="27" style="320" customWidth="1"/>
    <col min="2" max="2" width="8.28515625" style="320" customWidth="1"/>
    <col min="3" max="3" width="10.85546875" style="403" customWidth="1"/>
    <col min="4" max="4" width="12.28515625" style="404" customWidth="1"/>
    <col min="5" max="5" width="22.140625" style="405" customWidth="1"/>
    <col min="6" max="6" width="11.85546875" style="405" customWidth="1"/>
    <col min="7" max="7" width="11" style="320"/>
    <col min="8" max="8" width="14.140625" style="320" customWidth="1"/>
    <col min="9" max="9" width="34.140625" style="320" customWidth="1"/>
    <col min="10" max="16384" width="11" style="320"/>
  </cols>
  <sheetData>
    <row r="1" spans="1:12" ht="14.1" customHeight="1">
      <c r="A1" s="67" t="s">
        <v>451</v>
      </c>
      <c r="B1" s="92"/>
      <c r="C1" s="381"/>
      <c r="D1" s="149"/>
      <c r="E1" s="94"/>
      <c r="F1" s="94"/>
      <c r="G1" s="91"/>
      <c r="H1" s="96"/>
    </row>
    <row r="2" spans="1:12" ht="14.1" customHeight="1">
      <c r="A2" s="382"/>
      <c r="B2" s="97"/>
      <c r="C2" s="383"/>
      <c r="D2" s="161"/>
      <c r="E2" s="99"/>
      <c r="F2" s="99"/>
      <c r="G2" s="98"/>
      <c r="H2" s="102"/>
      <c r="I2" s="384"/>
    </row>
    <row r="3" spans="1:12" ht="14.1" customHeight="1">
      <c r="A3" s="103" t="s">
        <v>60</v>
      </c>
      <c r="B3" s="104" t="s">
        <v>61</v>
      </c>
      <c r="C3" s="104" t="s">
        <v>150</v>
      </c>
      <c r="D3" s="105" t="s">
        <v>174</v>
      </c>
      <c r="E3" s="104" t="s">
        <v>151</v>
      </c>
      <c r="F3" s="107" t="s">
        <v>28</v>
      </c>
      <c r="G3" s="108"/>
      <c r="H3" s="109"/>
      <c r="I3" s="110" t="s">
        <v>43</v>
      </c>
    </row>
    <row r="4" spans="1:12" ht="14.1" customHeight="1">
      <c r="A4" s="111"/>
      <c r="B4" s="112"/>
      <c r="C4" s="112"/>
      <c r="D4" s="112"/>
      <c r="E4" s="112"/>
      <c r="F4" s="113" t="s">
        <v>35</v>
      </c>
      <c r="G4" s="114" t="s">
        <v>2</v>
      </c>
      <c r="H4" s="115" t="s">
        <v>3</v>
      </c>
      <c r="I4" s="112"/>
    </row>
    <row r="5" spans="1:12" ht="15" customHeight="1">
      <c r="A5" s="160" t="s">
        <v>54</v>
      </c>
      <c r="B5" s="161"/>
      <c r="C5" s="118"/>
      <c r="D5" s="118"/>
      <c r="E5" s="102"/>
      <c r="F5" s="161"/>
      <c r="G5" s="99"/>
      <c r="H5" s="99"/>
      <c r="I5" s="163"/>
      <c r="L5" s="385"/>
    </row>
    <row r="6" spans="1:12" ht="27.95" customHeight="1">
      <c r="A6" s="121" t="s">
        <v>21</v>
      </c>
      <c r="B6" s="2" t="s">
        <v>55</v>
      </c>
      <c r="C6" s="122" t="s">
        <v>154</v>
      </c>
      <c r="D6" s="122" t="s">
        <v>280</v>
      </c>
      <c r="E6" s="121" t="s">
        <v>312</v>
      </c>
      <c r="F6" s="122">
        <v>16</v>
      </c>
      <c r="G6" s="35"/>
      <c r="H6" s="334">
        <f>F6*G6</f>
        <v>0</v>
      </c>
      <c r="I6" s="386" t="s">
        <v>449</v>
      </c>
      <c r="J6" s="387"/>
      <c r="L6" s="385"/>
    </row>
    <row r="7" spans="1:12" ht="27.95" customHeight="1">
      <c r="A7" s="121" t="s">
        <v>21</v>
      </c>
      <c r="B7" s="2" t="s">
        <v>55</v>
      </c>
      <c r="C7" s="122" t="s">
        <v>154</v>
      </c>
      <c r="D7" s="122" t="s">
        <v>281</v>
      </c>
      <c r="E7" s="121" t="s">
        <v>313</v>
      </c>
      <c r="F7" s="122">
        <v>6</v>
      </c>
      <c r="G7" s="35"/>
      <c r="H7" s="334">
        <f t="shared" ref="H7:H13" si="0">F7*G7</f>
        <v>0</v>
      </c>
      <c r="I7" s="386" t="s">
        <v>138</v>
      </c>
      <c r="J7" s="387"/>
      <c r="L7" s="385"/>
    </row>
    <row r="8" spans="1:12" ht="27.95" customHeight="1">
      <c r="A8" s="121" t="s">
        <v>21</v>
      </c>
      <c r="B8" s="2" t="s">
        <v>55</v>
      </c>
      <c r="C8" s="122" t="s">
        <v>154</v>
      </c>
      <c r="D8" s="122">
        <v>7803703</v>
      </c>
      <c r="E8" s="121" t="s">
        <v>314</v>
      </c>
      <c r="F8" s="122">
        <v>6</v>
      </c>
      <c r="G8" s="35"/>
      <c r="H8" s="334">
        <f t="shared" si="0"/>
        <v>0</v>
      </c>
      <c r="I8" s="386" t="s">
        <v>193</v>
      </c>
      <c r="J8" s="387"/>
    </row>
    <row r="9" spans="1:12" ht="27.95" customHeight="1">
      <c r="A9" s="388" t="s">
        <v>29</v>
      </c>
      <c r="B9" s="55" t="s">
        <v>486</v>
      </c>
      <c r="C9" s="146" t="s">
        <v>154</v>
      </c>
      <c r="D9" s="146" t="s">
        <v>280</v>
      </c>
      <c r="E9" s="388" t="s">
        <v>312</v>
      </c>
      <c r="F9" s="146">
        <v>2</v>
      </c>
      <c r="G9" s="35"/>
      <c r="H9" s="334">
        <f t="shared" si="0"/>
        <v>0</v>
      </c>
      <c r="I9" s="389" t="s">
        <v>487</v>
      </c>
      <c r="J9" s="387"/>
    </row>
    <row r="10" spans="1:12" ht="27.95" customHeight="1">
      <c r="A10" s="121" t="s">
        <v>57</v>
      </c>
      <c r="B10" s="2" t="s">
        <v>58</v>
      </c>
      <c r="C10" s="122" t="s">
        <v>154</v>
      </c>
      <c r="D10" s="122" t="s">
        <v>280</v>
      </c>
      <c r="E10" s="121" t="s">
        <v>312</v>
      </c>
      <c r="F10" s="122">
        <v>16</v>
      </c>
      <c r="G10" s="35"/>
      <c r="H10" s="334">
        <f t="shared" si="0"/>
        <v>0</v>
      </c>
      <c r="I10" s="386" t="s">
        <v>449</v>
      </c>
      <c r="J10" s="387"/>
    </row>
    <row r="11" spans="1:12" ht="27.95" customHeight="1">
      <c r="A11" s="121" t="s">
        <v>57</v>
      </c>
      <c r="B11" s="2" t="s">
        <v>58</v>
      </c>
      <c r="C11" s="122" t="s">
        <v>154</v>
      </c>
      <c r="D11" s="122" t="s">
        <v>281</v>
      </c>
      <c r="E11" s="121" t="s">
        <v>313</v>
      </c>
      <c r="F11" s="122">
        <v>8</v>
      </c>
      <c r="G11" s="35"/>
      <c r="H11" s="334">
        <f t="shared" si="0"/>
        <v>0</v>
      </c>
      <c r="I11" s="386" t="s">
        <v>310</v>
      </c>
      <c r="J11" s="387"/>
    </row>
    <row r="12" spans="1:12" ht="27.95" customHeight="1">
      <c r="A12" s="121" t="s">
        <v>57</v>
      </c>
      <c r="B12" s="2" t="s">
        <v>58</v>
      </c>
      <c r="C12" s="122" t="s">
        <v>154</v>
      </c>
      <c r="D12" s="122">
        <v>7803703</v>
      </c>
      <c r="E12" s="121" t="s">
        <v>314</v>
      </c>
      <c r="F12" s="122">
        <v>8</v>
      </c>
      <c r="G12" s="35"/>
      <c r="H12" s="334">
        <f t="shared" si="0"/>
        <v>0</v>
      </c>
      <c r="I12" s="386" t="s">
        <v>310</v>
      </c>
      <c r="J12" s="387"/>
    </row>
    <row r="13" spans="1:12" ht="27.95" customHeight="1">
      <c r="A13" s="147" t="s">
        <v>140</v>
      </c>
      <c r="B13" s="11"/>
      <c r="C13" s="130"/>
      <c r="D13" s="130"/>
      <c r="E13" s="121" t="s">
        <v>395</v>
      </c>
      <c r="F13" s="122">
        <v>16</v>
      </c>
      <c r="G13" s="35"/>
      <c r="H13" s="334">
        <f t="shared" si="0"/>
        <v>0</v>
      </c>
      <c r="I13" s="390"/>
      <c r="J13" s="387"/>
    </row>
    <row r="14" spans="1:12" ht="14.1" customHeight="1">
      <c r="A14" s="96"/>
      <c r="B14" s="1"/>
      <c r="C14" s="196"/>
      <c r="D14" s="196"/>
      <c r="E14" s="96"/>
      <c r="F14" s="149"/>
      <c r="G14" s="94"/>
      <c r="H14" s="94"/>
      <c r="I14" s="174"/>
      <c r="J14" s="387"/>
    </row>
    <row r="15" spans="1:12" ht="14.1" customHeight="1">
      <c r="A15" s="104" t="s">
        <v>60</v>
      </c>
      <c r="B15" s="104" t="s">
        <v>61</v>
      </c>
      <c r="C15" s="104" t="s">
        <v>150</v>
      </c>
      <c r="D15" s="105" t="s">
        <v>174</v>
      </c>
      <c r="E15" s="104" t="s">
        <v>151</v>
      </c>
      <c r="F15" s="107" t="s">
        <v>28</v>
      </c>
      <c r="G15" s="108"/>
      <c r="H15" s="109"/>
      <c r="I15" s="110" t="s">
        <v>43</v>
      </c>
      <c r="J15" s="387"/>
    </row>
    <row r="16" spans="1:12" ht="14.1" customHeight="1">
      <c r="A16" s="112"/>
      <c r="B16" s="112"/>
      <c r="C16" s="112"/>
      <c r="D16" s="112"/>
      <c r="E16" s="112"/>
      <c r="F16" s="113" t="s">
        <v>35</v>
      </c>
      <c r="G16" s="114" t="s">
        <v>2</v>
      </c>
      <c r="H16" s="115" t="s">
        <v>3</v>
      </c>
      <c r="I16" s="112"/>
      <c r="J16" s="387"/>
    </row>
    <row r="17" spans="1:10" ht="14.1" customHeight="1">
      <c r="A17" s="391" t="s">
        <v>90</v>
      </c>
      <c r="B17" s="117"/>
      <c r="C17" s="392"/>
      <c r="D17" s="392"/>
      <c r="E17" s="186"/>
      <c r="F17" s="185"/>
      <c r="G17" s="188"/>
      <c r="H17" s="188"/>
      <c r="I17" s="345"/>
      <c r="J17" s="387"/>
    </row>
    <row r="18" spans="1:10" ht="27.95" customHeight="1">
      <c r="A18" s="142" t="s">
        <v>22</v>
      </c>
      <c r="B18" s="2" t="s">
        <v>36</v>
      </c>
      <c r="C18" s="122" t="s">
        <v>154</v>
      </c>
      <c r="D18" s="122" t="s">
        <v>282</v>
      </c>
      <c r="E18" s="142" t="s">
        <v>127</v>
      </c>
      <c r="F18" s="123">
        <v>9</v>
      </c>
      <c r="G18" s="38"/>
      <c r="H18" s="334">
        <f>F18*G18</f>
        <v>0</v>
      </c>
      <c r="I18" s="393" t="s">
        <v>386</v>
      </c>
      <c r="J18" s="387"/>
    </row>
    <row r="19" spans="1:10" ht="27.95" customHeight="1">
      <c r="A19" s="142" t="s">
        <v>22</v>
      </c>
      <c r="B19" s="2" t="s">
        <v>36</v>
      </c>
      <c r="C19" s="122" t="s">
        <v>157</v>
      </c>
      <c r="D19" s="122" t="s">
        <v>282</v>
      </c>
      <c r="E19" s="142" t="s">
        <v>127</v>
      </c>
      <c r="F19" s="123">
        <v>9</v>
      </c>
      <c r="G19" s="38"/>
      <c r="H19" s="334">
        <f t="shared" ref="H19:H24" si="1">F19*G19</f>
        <v>0</v>
      </c>
      <c r="I19" s="393" t="s">
        <v>386</v>
      </c>
      <c r="J19" s="387"/>
    </row>
    <row r="20" spans="1:10" ht="27.95" customHeight="1">
      <c r="A20" s="142" t="s">
        <v>22</v>
      </c>
      <c r="B20" s="2" t="s">
        <v>36</v>
      </c>
      <c r="C20" s="122" t="s">
        <v>159</v>
      </c>
      <c r="D20" s="122" t="s">
        <v>282</v>
      </c>
      <c r="E20" s="142" t="s">
        <v>127</v>
      </c>
      <c r="F20" s="123">
        <v>9</v>
      </c>
      <c r="G20" s="38"/>
      <c r="H20" s="334">
        <f t="shared" si="1"/>
        <v>0</v>
      </c>
      <c r="I20" s="393" t="s">
        <v>386</v>
      </c>
      <c r="J20" s="387"/>
    </row>
    <row r="21" spans="1:10" ht="27.95" customHeight="1">
      <c r="A21" s="142" t="s">
        <v>22</v>
      </c>
      <c r="B21" s="2" t="s">
        <v>36</v>
      </c>
      <c r="C21" s="122" t="s">
        <v>152</v>
      </c>
      <c r="D21" s="122" t="s">
        <v>282</v>
      </c>
      <c r="E21" s="142" t="s">
        <v>127</v>
      </c>
      <c r="F21" s="122">
        <v>9</v>
      </c>
      <c r="G21" s="38"/>
      <c r="H21" s="334">
        <f t="shared" si="1"/>
        <v>0</v>
      </c>
      <c r="I21" s="393" t="s">
        <v>386</v>
      </c>
      <c r="J21" s="387"/>
    </row>
    <row r="22" spans="1:10" ht="27.95" customHeight="1">
      <c r="A22" s="142" t="s">
        <v>385</v>
      </c>
      <c r="B22" s="2" t="s">
        <v>36</v>
      </c>
      <c r="C22" s="122" t="s">
        <v>379</v>
      </c>
      <c r="D22" s="122" t="s">
        <v>282</v>
      </c>
      <c r="E22" s="142" t="s">
        <v>127</v>
      </c>
      <c r="F22" s="122">
        <v>3</v>
      </c>
      <c r="G22" s="38"/>
      <c r="H22" s="334">
        <f t="shared" si="1"/>
        <v>0</v>
      </c>
      <c r="I22" s="393" t="s">
        <v>381</v>
      </c>
      <c r="J22" s="387"/>
    </row>
    <row r="23" spans="1:10" ht="27.95" customHeight="1">
      <c r="A23" s="142" t="s">
        <v>85</v>
      </c>
      <c r="B23" s="2" t="s">
        <v>86</v>
      </c>
      <c r="C23" s="122" t="s">
        <v>153</v>
      </c>
      <c r="D23" s="122">
        <v>7802801</v>
      </c>
      <c r="E23" s="142" t="s">
        <v>128</v>
      </c>
      <c r="F23" s="122">
        <v>7</v>
      </c>
      <c r="G23" s="38"/>
      <c r="H23" s="334">
        <f t="shared" si="1"/>
        <v>0</v>
      </c>
      <c r="I23" s="125" t="s">
        <v>311</v>
      </c>
      <c r="J23" s="387"/>
    </row>
    <row r="24" spans="1:10" ht="27.95" customHeight="1">
      <c r="A24" s="394" t="s">
        <v>140</v>
      </c>
      <c r="B24" s="170"/>
      <c r="C24" s="170"/>
      <c r="D24" s="171"/>
      <c r="E24" s="395" t="s">
        <v>396</v>
      </c>
      <c r="F24" s="122">
        <v>12</v>
      </c>
      <c r="G24" s="38"/>
      <c r="H24" s="334">
        <f t="shared" si="1"/>
        <v>0</v>
      </c>
      <c r="I24" s="335"/>
      <c r="J24" s="387"/>
    </row>
    <row r="25" spans="1:10" ht="14.1" customHeight="1" thickBot="1">
      <c r="A25" s="96"/>
      <c r="B25" s="13"/>
      <c r="C25" s="396"/>
      <c r="D25" s="396"/>
      <c r="E25" s="96"/>
      <c r="F25" s="149"/>
      <c r="G25" s="94"/>
      <c r="H25" s="75"/>
      <c r="I25" s="174"/>
    </row>
    <row r="26" spans="1:10" s="398" customFormat="1" ht="27.95" customHeight="1" thickBot="1">
      <c r="A26" s="71" t="s">
        <v>397</v>
      </c>
      <c r="B26" s="23"/>
      <c r="C26" s="397"/>
      <c r="D26" s="397"/>
      <c r="E26" s="72"/>
      <c r="F26" s="175"/>
      <c r="G26" s="176"/>
      <c r="H26" s="375">
        <f>SUM(H6:H13,H18:H24)</f>
        <v>0</v>
      </c>
      <c r="I26" s="200"/>
    </row>
    <row r="27" spans="1:10" ht="14.1" customHeight="1">
      <c r="A27" s="91"/>
      <c r="B27" s="14"/>
      <c r="C27" s="381"/>
      <c r="D27" s="92"/>
      <c r="E27" s="93"/>
      <c r="F27" s="93"/>
      <c r="G27" s="174"/>
      <c r="H27" s="96"/>
    </row>
    <row r="28" spans="1:10" ht="14.1" customHeight="1">
      <c r="A28" s="91"/>
      <c r="B28" s="14"/>
      <c r="C28" s="381"/>
      <c r="D28" s="92"/>
      <c r="E28" s="93"/>
      <c r="F28" s="93"/>
      <c r="G28" s="174"/>
      <c r="H28" s="96"/>
    </row>
    <row r="29" spans="1:10" ht="14.1" customHeight="1">
      <c r="A29" s="377"/>
      <c r="B29" s="15"/>
      <c r="C29" s="399"/>
      <c r="D29" s="400"/>
      <c r="E29" s="401"/>
      <c r="F29" s="401"/>
      <c r="G29" s="402"/>
    </row>
    <row r="30" spans="1:10" ht="12" customHeight="1">
      <c r="A30" s="377"/>
      <c r="B30" s="15"/>
      <c r="C30" s="399"/>
      <c r="D30" s="400"/>
      <c r="E30" s="401"/>
      <c r="F30" s="401"/>
      <c r="G30" s="402"/>
    </row>
    <row r="40" ht="12" customHeight="1"/>
    <row r="48" ht="12" customHeight="1"/>
  </sheetData>
  <sheetProtection algorithmName="SHA-512" hashValue="RwaD5W7r9rdr4YqGnysw0H1v2+8m/uF+tHpuhnHJ0JPcdkjKh6pbOqi4kkOaj5jvwtufs91d9HXXU0D2yOOvLQ==" saltValue="m39H0hMpFlnQIsPAjccuBQ==" spinCount="100000" sheet="1" selectLockedCells="1"/>
  <mergeCells count="15">
    <mergeCell ref="G3:H3"/>
    <mergeCell ref="G15:H15"/>
    <mergeCell ref="I3:I4"/>
    <mergeCell ref="I15:I16"/>
    <mergeCell ref="C3:C4"/>
    <mergeCell ref="D3:D4"/>
    <mergeCell ref="E3:E4"/>
    <mergeCell ref="D15:D16"/>
    <mergeCell ref="E15:E16"/>
    <mergeCell ref="A24:D24"/>
    <mergeCell ref="A3:A4"/>
    <mergeCell ref="B3:B4"/>
    <mergeCell ref="A15:A16"/>
    <mergeCell ref="B15:B16"/>
    <mergeCell ref="C15:C16"/>
  </mergeCells>
  <phoneticPr fontId="11" type="noConversion"/>
  <hyperlinks>
    <hyperlink ref="B6" location="'U101'!A1" display="'U101'!A1"/>
    <hyperlink ref="B18" location="'U200'!A1" display="'U200'!A1"/>
    <hyperlink ref="B23" location="'U201'!A1" display="'U201'!A1"/>
    <hyperlink ref="B7" location="'U101'!A1" display="'U101'!A1"/>
    <hyperlink ref="B21" location="'U200'!A1" display="'U200'!A1"/>
    <hyperlink ref="B10" location="'U300'!A1" display="'U300'!A1"/>
    <hyperlink ref="B11" location="'U300'!A1" display="'U300'!A1"/>
    <hyperlink ref="B8" location="'U101'!A1" display="'U101'!A1"/>
    <hyperlink ref="B12" location="'U300'!A1" display="'U300'!A1"/>
    <hyperlink ref="B22" location="'U200'!A1" display="'U200'!A1"/>
  </hyperlinks>
  <printOptions gridLinesSet="0"/>
  <pageMargins left="0.43307086614173229" right="0.19685039370078741" top="0.70866141732283472" bottom="0.78740157480314965" header="0" footer="0.31496062992125984"/>
  <pageSetup paperSize="9" scale="65" fitToHeight="2" orientation="portrait" r:id="rId1"/>
  <headerFooter alignWithMargins="0">
    <oddFooter>&amp;L&amp;8 2.7 Vorsperre Deesbach und Talsperre Leibis/Lichte, Trinkwassergewinnung</oddFooter>
  </headerFooter>
  <rowBreaks count="1" manualBreakCount="1">
    <brk id="28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2"/>
  <sheetViews>
    <sheetView zoomScaleNormal="100" zoomScaleSheetLayoutView="100" workbookViewId="0">
      <selection activeCell="G38" sqref="G38"/>
    </sheetView>
  </sheetViews>
  <sheetFormatPr baseColWidth="10" defaultColWidth="11" defaultRowHeight="12.75"/>
  <cols>
    <col min="1" max="1" width="27.140625" style="68" customWidth="1"/>
    <col min="2" max="2" width="9.7109375" style="196" customWidth="1"/>
    <col min="3" max="3" width="9.85546875" style="204" customWidth="1"/>
    <col min="4" max="4" width="11.85546875" style="68" customWidth="1"/>
    <col min="5" max="5" width="21.140625" style="75" customWidth="1"/>
    <col min="6" max="6" width="10.28515625" style="75" customWidth="1"/>
    <col min="7" max="7" width="13.140625" style="68" customWidth="1"/>
    <col min="8" max="8" width="13.85546875" style="68" customWidth="1"/>
    <col min="9" max="9" width="23.85546875" style="68" customWidth="1"/>
    <col min="10" max="16384" width="11" style="68"/>
  </cols>
  <sheetData>
    <row r="1" spans="1:14" ht="14.1" customHeight="1">
      <c r="A1" s="67" t="s">
        <v>491</v>
      </c>
      <c r="B1" s="74"/>
      <c r="C1" s="202"/>
      <c r="D1" s="67"/>
      <c r="F1" s="406"/>
      <c r="G1" s="407"/>
    </row>
    <row r="2" spans="1:14" ht="14.1" customHeight="1">
      <c r="A2" s="67"/>
      <c r="B2" s="74"/>
      <c r="C2" s="202"/>
      <c r="D2" s="67"/>
      <c r="F2" s="406"/>
      <c r="G2" s="407"/>
    </row>
    <row r="3" spans="1:14" ht="14.1" customHeight="1">
      <c r="A3" s="30" t="s">
        <v>338</v>
      </c>
      <c r="B3" s="74"/>
      <c r="C3" s="202"/>
      <c r="D3" s="67"/>
      <c r="F3" s="406"/>
      <c r="G3" s="407"/>
    </row>
    <row r="4" spans="1:14" ht="14.1" customHeight="1" thickBot="1">
      <c r="A4" s="67"/>
      <c r="B4" s="74"/>
      <c r="C4" s="202"/>
      <c r="D4" s="67"/>
      <c r="F4" s="406"/>
      <c r="G4" s="407"/>
    </row>
    <row r="5" spans="1:14" ht="14.1" customHeight="1">
      <c r="A5" s="408" t="s">
        <v>60</v>
      </c>
      <c r="B5" s="409" t="s">
        <v>61</v>
      </c>
      <c r="C5" s="409" t="s">
        <v>150</v>
      </c>
      <c r="D5" s="410" t="s">
        <v>174</v>
      </c>
      <c r="E5" s="411" t="s">
        <v>151</v>
      </c>
      <c r="F5" s="238" t="s">
        <v>28</v>
      </c>
      <c r="G5" s="412"/>
      <c r="H5" s="413"/>
      <c r="I5" s="414" t="s">
        <v>14</v>
      </c>
    </row>
    <row r="6" spans="1:14" ht="14.1" customHeight="1" thickBot="1">
      <c r="A6" s="415"/>
      <c r="B6" s="416"/>
      <c r="C6" s="416"/>
      <c r="D6" s="417"/>
      <c r="E6" s="416"/>
      <c r="F6" s="418" t="s">
        <v>35</v>
      </c>
      <c r="G6" s="419" t="s">
        <v>2</v>
      </c>
      <c r="H6" s="419" t="s">
        <v>3</v>
      </c>
      <c r="I6" s="420"/>
    </row>
    <row r="7" spans="1:14" ht="14.1" customHeight="1" thickBot="1">
      <c r="A7" s="76" t="s">
        <v>56</v>
      </c>
      <c r="B7" s="421"/>
      <c r="C7" s="422"/>
      <c r="D7" s="422"/>
      <c r="E7" s="423"/>
      <c r="F7" s="421"/>
      <c r="G7" s="424"/>
      <c r="H7" s="424"/>
      <c r="I7" s="233"/>
    </row>
    <row r="8" spans="1:14" ht="27.95" customHeight="1">
      <c r="A8" s="205" t="s">
        <v>141</v>
      </c>
      <c r="B8" s="29" t="s">
        <v>36</v>
      </c>
      <c r="C8" s="244" t="s">
        <v>154</v>
      </c>
      <c r="D8" s="425" t="s">
        <v>428</v>
      </c>
      <c r="E8" s="206" t="s">
        <v>427</v>
      </c>
      <c r="F8" s="244">
        <v>10</v>
      </c>
      <c r="G8" s="48"/>
      <c r="H8" s="426">
        <f>F8*G8</f>
        <v>0</v>
      </c>
      <c r="I8" s="427" t="s">
        <v>420</v>
      </c>
      <c r="N8" s="428"/>
    </row>
    <row r="9" spans="1:14" ht="27.95" customHeight="1">
      <c r="A9" s="247" t="s">
        <v>141</v>
      </c>
      <c r="B9" s="2" t="s">
        <v>36</v>
      </c>
      <c r="C9" s="122" t="s">
        <v>156</v>
      </c>
      <c r="D9" s="123" t="s">
        <v>428</v>
      </c>
      <c r="E9" s="142" t="s">
        <v>427</v>
      </c>
      <c r="F9" s="122">
        <v>10</v>
      </c>
      <c r="G9" s="49"/>
      <c r="H9" s="429">
        <f t="shared" ref="H9:H29" si="0">F9*G9</f>
        <v>0</v>
      </c>
      <c r="I9" s="430" t="s">
        <v>420</v>
      </c>
    </row>
    <row r="10" spans="1:14" ht="27.95" customHeight="1">
      <c r="A10" s="247" t="s">
        <v>141</v>
      </c>
      <c r="B10" s="2" t="s">
        <v>36</v>
      </c>
      <c r="C10" s="122" t="s">
        <v>157</v>
      </c>
      <c r="D10" s="123" t="s">
        <v>428</v>
      </c>
      <c r="E10" s="142" t="s">
        <v>427</v>
      </c>
      <c r="F10" s="122">
        <v>10</v>
      </c>
      <c r="G10" s="49"/>
      <c r="H10" s="429">
        <f t="shared" si="0"/>
        <v>0</v>
      </c>
      <c r="I10" s="430" t="s">
        <v>420</v>
      </c>
    </row>
    <row r="11" spans="1:14" ht="27.95" customHeight="1">
      <c r="A11" s="247" t="s">
        <v>141</v>
      </c>
      <c r="B11" s="2" t="s">
        <v>36</v>
      </c>
      <c r="C11" s="122" t="s">
        <v>158</v>
      </c>
      <c r="D11" s="123" t="s">
        <v>428</v>
      </c>
      <c r="E11" s="142" t="s">
        <v>427</v>
      </c>
      <c r="F11" s="122">
        <v>10</v>
      </c>
      <c r="G11" s="49"/>
      <c r="H11" s="429">
        <f t="shared" si="0"/>
        <v>0</v>
      </c>
      <c r="I11" s="430" t="s">
        <v>420</v>
      </c>
    </row>
    <row r="12" spans="1:14" ht="27.95" customHeight="1">
      <c r="A12" s="247" t="s">
        <v>141</v>
      </c>
      <c r="B12" s="2" t="s">
        <v>36</v>
      </c>
      <c r="C12" s="122" t="s">
        <v>159</v>
      </c>
      <c r="D12" s="123" t="s">
        <v>428</v>
      </c>
      <c r="E12" s="142" t="s">
        <v>427</v>
      </c>
      <c r="F12" s="122">
        <v>10</v>
      </c>
      <c r="G12" s="49"/>
      <c r="H12" s="429">
        <f t="shared" si="0"/>
        <v>0</v>
      </c>
      <c r="I12" s="430" t="s">
        <v>420</v>
      </c>
    </row>
    <row r="13" spans="1:14" ht="27.95" customHeight="1">
      <c r="A13" s="247" t="s">
        <v>141</v>
      </c>
      <c r="B13" s="2" t="s">
        <v>36</v>
      </c>
      <c r="C13" s="122" t="s">
        <v>160</v>
      </c>
      <c r="D13" s="123" t="s">
        <v>428</v>
      </c>
      <c r="E13" s="142" t="s">
        <v>427</v>
      </c>
      <c r="F13" s="122">
        <v>10</v>
      </c>
      <c r="G13" s="49"/>
      <c r="H13" s="429">
        <f t="shared" si="0"/>
        <v>0</v>
      </c>
      <c r="I13" s="430" t="s">
        <v>420</v>
      </c>
    </row>
    <row r="14" spans="1:14" ht="27.95" customHeight="1">
      <c r="A14" s="247" t="s">
        <v>141</v>
      </c>
      <c r="B14" s="2" t="s">
        <v>36</v>
      </c>
      <c r="C14" s="122" t="s">
        <v>161</v>
      </c>
      <c r="D14" s="123" t="s">
        <v>428</v>
      </c>
      <c r="E14" s="142" t="s">
        <v>427</v>
      </c>
      <c r="F14" s="122">
        <v>10</v>
      </c>
      <c r="G14" s="49"/>
      <c r="H14" s="429">
        <f t="shared" si="0"/>
        <v>0</v>
      </c>
      <c r="I14" s="430" t="s">
        <v>420</v>
      </c>
    </row>
    <row r="15" spans="1:14" ht="27.95" customHeight="1">
      <c r="A15" s="247" t="s">
        <v>141</v>
      </c>
      <c r="B15" s="2" t="s">
        <v>36</v>
      </c>
      <c r="C15" s="122" t="s">
        <v>162</v>
      </c>
      <c r="D15" s="123" t="s">
        <v>428</v>
      </c>
      <c r="E15" s="142" t="s">
        <v>427</v>
      </c>
      <c r="F15" s="122">
        <v>10</v>
      </c>
      <c r="G15" s="49"/>
      <c r="H15" s="429">
        <f t="shared" si="0"/>
        <v>0</v>
      </c>
      <c r="I15" s="430" t="s">
        <v>420</v>
      </c>
    </row>
    <row r="16" spans="1:14" ht="27.95" customHeight="1">
      <c r="A16" s="247" t="s">
        <v>141</v>
      </c>
      <c r="B16" s="2" t="s">
        <v>36</v>
      </c>
      <c r="C16" s="122" t="s">
        <v>163</v>
      </c>
      <c r="D16" s="123" t="s">
        <v>428</v>
      </c>
      <c r="E16" s="142" t="s">
        <v>427</v>
      </c>
      <c r="F16" s="122">
        <v>10</v>
      </c>
      <c r="G16" s="49"/>
      <c r="H16" s="429">
        <f t="shared" si="0"/>
        <v>0</v>
      </c>
      <c r="I16" s="430" t="s">
        <v>420</v>
      </c>
    </row>
    <row r="17" spans="1:12" ht="27.95" customHeight="1">
      <c r="A17" s="247" t="s">
        <v>141</v>
      </c>
      <c r="B17" s="2" t="s">
        <v>36</v>
      </c>
      <c r="C17" s="122" t="s">
        <v>164</v>
      </c>
      <c r="D17" s="123" t="s">
        <v>428</v>
      </c>
      <c r="E17" s="142" t="s">
        <v>427</v>
      </c>
      <c r="F17" s="122">
        <v>10</v>
      </c>
      <c r="G17" s="49"/>
      <c r="H17" s="429">
        <f t="shared" si="0"/>
        <v>0</v>
      </c>
      <c r="I17" s="430" t="s">
        <v>420</v>
      </c>
    </row>
    <row r="18" spans="1:12" ht="27.95" customHeight="1">
      <c r="A18" s="247" t="s">
        <v>141</v>
      </c>
      <c r="B18" s="2" t="s">
        <v>36</v>
      </c>
      <c r="C18" s="122" t="s">
        <v>165</v>
      </c>
      <c r="D18" s="123" t="s">
        <v>428</v>
      </c>
      <c r="E18" s="142" t="s">
        <v>427</v>
      </c>
      <c r="F18" s="122">
        <v>1</v>
      </c>
      <c r="G18" s="49"/>
      <c r="H18" s="429">
        <f t="shared" si="0"/>
        <v>0</v>
      </c>
      <c r="I18" s="431" t="s">
        <v>429</v>
      </c>
    </row>
    <row r="19" spans="1:12" ht="27.95" customHeight="1">
      <c r="A19" s="298" t="s">
        <v>141</v>
      </c>
      <c r="B19" s="60" t="s">
        <v>36</v>
      </c>
      <c r="C19" s="289" t="s">
        <v>152</v>
      </c>
      <c r="D19" s="467" t="s">
        <v>428</v>
      </c>
      <c r="E19" s="299" t="s">
        <v>427</v>
      </c>
      <c r="F19" s="289">
        <v>10</v>
      </c>
      <c r="G19" s="59"/>
      <c r="H19" s="468">
        <f t="shared" si="0"/>
        <v>0</v>
      </c>
      <c r="I19" s="469" t="s">
        <v>420</v>
      </c>
    </row>
    <row r="20" spans="1:12" ht="27.95" customHeight="1">
      <c r="A20" s="435" t="s">
        <v>131</v>
      </c>
      <c r="B20" s="5" t="s">
        <v>36</v>
      </c>
      <c r="C20" s="364" t="s">
        <v>154</v>
      </c>
      <c r="D20" s="436" t="s">
        <v>422</v>
      </c>
      <c r="E20" s="437" t="s">
        <v>421</v>
      </c>
      <c r="F20" s="364">
        <v>10</v>
      </c>
      <c r="G20" s="466"/>
      <c r="H20" s="438">
        <f t="shared" si="0"/>
        <v>0</v>
      </c>
      <c r="I20" s="439" t="s">
        <v>420</v>
      </c>
    </row>
    <row r="21" spans="1:12" ht="27.95" customHeight="1">
      <c r="A21" s="247" t="s">
        <v>85</v>
      </c>
      <c r="B21" s="2" t="s">
        <v>426</v>
      </c>
      <c r="C21" s="122" t="s">
        <v>153</v>
      </c>
      <c r="D21" s="123" t="s">
        <v>425</v>
      </c>
      <c r="E21" s="142" t="s">
        <v>424</v>
      </c>
      <c r="F21" s="122">
        <v>12</v>
      </c>
      <c r="G21" s="50"/>
      <c r="H21" s="429">
        <f t="shared" si="0"/>
        <v>0</v>
      </c>
      <c r="I21" s="430" t="s">
        <v>378</v>
      </c>
    </row>
    <row r="22" spans="1:12" ht="27.95" customHeight="1">
      <c r="A22" s="247" t="s">
        <v>32</v>
      </c>
      <c r="B22" s="2" t="s">
        <v>423</v>
      </c>
      <c r="C22" s="122" t="s">
        <v>154</v>
      </c>
      <c r="D22" s="123" t="s">
        <v>422</v>
      </c>
      <c r="E22" s="142" t="s">
        <v>421</v>
      </c>
      <c r="F22" s="122">
        <v>10</v>
      </c>
      <c r="G22" s="50"/>
      <c r="H22" s="429">
        <f t="shared" si="0"/>
        <v>0</v>
      </c>
      <c r="I22" s="430" t="s">
        <v>420</v>
      </c>
      <c r="K22" s="268"/>
      <c r="L22" s="440"/>
    </row>
    <row r="23" spans="1:12" ht="27.95" customHeight="1">
      <c r="A23" s="247" t="s">
        <v>32</v>
      </c>
      <c r="B23" s="2" t="s">
        <v>144</v>
      </c>
      <c r="C23" s="122" t="s">
        <v>419</v>
      </c>
      <c r="D23" s="123" t="s">
        <v>418</v>
      </c>
      <c r="E23" s="142" t="s">
        <v>417</v>
      </c>
      <c r="F23" s="122">
        <v>12</v>
      </c>
      <c r="G23" s="49"/>
      <c r="H23" s="429">
        <f t="shared" si="0"/>
        <v>0</v>
      </c>
      <c r="I23" s="430" t="s">
        <v>378</v>
      </c>
    </row>
    <row r="24" spans="1:12" ht="27.95" customHeight="1">
      <c r="A24" s="247" t="s">
        <v>32</v>
      </c>
      <c r="B24" s="2" t="s">
        <v>144</v>
      </c>
      <c r="C24" s="122" t="s">
        <v>416</v>
      </c>
      <c r="D24" s="123" t="s">
        <v>415</v>
      </c>
      <c r="E24" s="142" t="s">
        <v>414</v>
      </c>
      <c r="F24" s="122">
        <v>12</v>
      </c>
      <c r="G24" s="49"/>
      <c r="H24" s="429">
        <f t="shared" si="0"/>
        <v>0</v>
      </c>
      <c r="I24" s="430" t="s">
        <v>378</v>
      </c>
    </row>
    <row r="25" spans="1:12" ht="27.95" customHeight="1">
      <c r="A25" s="247" t="s">
        <v>32</v>
      </c>
      <c r="B25" s="2" t="s">
        <v>144</v>
      </c>
      <c r="C25" s="122" t="s">
        <v>413</v>
      </c>
      <c r="D25" s="123" t="s">
        <v>412</v>
      </c>
      <c r="E25" s="142" t="s">
        <v>411</v>
      </c>
      <c r="F25" s="122">
        <v>12</v>
      </c>
      <c r="G25" s="49"/>
      <c r="H25" s="429">
        <f t="shared" si="0"/>
        <v>0</v>
      </c>
      <c r="I25" s="430" t="s">
        <v>378</v>
      </c>
    </row>
    <row r="26" spans="1:12" ht="27.95" customHeight="1">
      <c r="A26" s="247" t="s">
        <v>32</v>
      </c>
      <c r="B26" s="2" t="s">
        <v>144</v>
      </c>
      <c r="C26" s="122" t="s">
        <v>410</v>
      </c>
      <c r="D26" s="123" t="s">
        <v>409</v>
      </c>
      <c r="E26" s="142" t="s">
        <v>408</v>
      </c>
      <c r="F26" s="122">
        <v>12</v>
      </c>
      <c r="G26" s="49"/>
      <c r="H26" s="429">
        <f t="shared" si="0"/>
        <v>0</v>
      </c>
      <c r="I26" s="430" t="s">
        <v>378</v>
      </c>
    </row>
    <row r="27" spans="1:12" ht="27.95" customHeight="1">
      <c r="A27" s="247" t="s">
        <v>33</v>
      </c>
      <c r="B27" s="2" t="s">
        <v>204</v>
      </c>
      <c r="C27" s="122" t="s">
        <v>153</v>
      </c>
      <c r="D27" s="123" t="s">
        <v>407</v>
      </c>
      <c r="E27" s="142" t="s">
        <v>406</v>
      </c>
      <c r="F27" s="122">
        <v>12</v>
      </c>
      <c r="G27" s="50"/>
      <c r="H27" s="429">
        <f t="shared" si="0"/>
        <v>0</v>
      </c>
      <c r="I27" s="430" t="s">
        <v>378</v>
      </c>
    </row>
    <row r="28" spans="1:12" ht="27.95" customHeight="1">
      <c r="A28" s="247" t="s">
        <v>141</v>
      </c>
      <c r="B28" s="2" t="s">
        <v>36</v>
      </c>
      <c r="C28" s="122" t="s">
        <v>153</v>
      </c>
      <c r="D28" s="123" t="s">
        <v>407</v>
      </c>
      <c r="E28" s="142" t="s">
        <v>406</v>
      </c>
      <c r="F28" s="122">
        <v>2</v>
      </c>
      <c r="G28" s="49"/>
      <c r="H28" s="429">
        <f t="shared" si="0"/>
        <v>0</v>
      </c>
      <c r="I28" s="430" t="s">
        <v>405</v>
      </c>
    </row>
    <row r="29" spans="1:12" ht="27.95" customHeight="1" thickBot="1">
      <c r="A29" s="218" t="s">
        <v>53</v>
      </c>
      <c r="B29" s="28" t="s">
        <v>52</v>
      </c>
      <c r="C29" s="370" t="s">
        <v>154</v>
      </c>
      <c r="D29" s="432" t="s">
        <v>404</v>
      </c>
      <c r="E29" s="275" t="s">
        <v>403</v>
      </c>
      <c r="F29" s="370">
        <v>12</v>
      </c>
      <c r="G29" s="39"/>
      <c r="H29" s="433">
        <f t="shared" si="0"/>
        <v>0</v>
      </c>
      <c r="I29" s="434" t="s">
        <v>378</v>
      </c>
    </row>
    <row r="30" spans="1:12" ht="14.1" customHeight="1" thickBot="1">
      <c r="A30" s="441" t="s">
        <v>30</v>
      </c>
      <c r="B30" s="27"/>
      <c r="C30" s="442"/>
      <c r="D30" s="442"/>
      <c r="E30" s="443"/>
      <c r="F30" s="444"/>
      <c r="G30" s="445"/>
      <c r="H30" s="445"/>
      <c r="I30" s="446"/>
    </row>
    <row r="31" spans="1:12" ht="27.95" customHeight="1">
      <c r="A31" s="205" t="s">
        <v>146</v>
      </c>
      <c r="B31" s="26" t="s">
        <v>147</v>
      </c>
      <c r="C31" s="447"/>
      <c r="D31" s="425" t="s">
        <v>402</v>
      </c>
      <c r="E31" s="425" t="s">
        <v>401</v>
      </c>
      <c r="F31" s="244">
        <v>12</v>
      </c>
      <c r="G31" s="56"/>
      <c r="H31" s="448">
        <f>F31*G31</f>
        <v>0</v>
      </c>
      <c r="I31" s="449" t="s">
        <v>378</v>
      </c>
      <c r="J31" s="83"/>
    </row>
    <row r="32" spans="1:12" ht="27.95" customHeight="1">
      <c r="A32" s="249" t="s">
        <v>31</v>
      </c>
      <c r="B32" s="51" t="s">
        <v>44</v>
      </c>
      <c r="C32" s="145"/>
      <c r="D32" s="167" t="s">
        <v>402</v>
      </c>
      <c r="E32" s="167" t="s">
        <v>401</v>
      </c>
      <c r="F32" s="107">
        <v>12</v>
      </c>
      <c r="G32" s="57"/>
      <c r="H32" s="450">
        <f t="shared" ref="H32:H36" si="1">F32*G32</f>
        <v>0</v>
      </c>
      <c r="I32" s="451" t="s">
        <v>378</v>
      </c>
      <c r="J32" s="83"/>
    </row>
    <row r="33" spans="1:10" ht="27.95" customHeight="1">
      <c r="A33" s="452" t="s">
        <v>29</v>
      </c>
      <c r="B33" s="51" t="s">
        <v>473</v>
      </c>
      <c r="C33" s="145"/>
      <c r="D33" s="167" t="s">
        <v>402</v>
      </c>
      <c r="E33" s="167" t="s">
        <v>401</v>
      </c>
      <c r="F33" s="107">
        <v>2</v>
      </c>
      <c r="G33" s="57"/>
      <c r="H33" s="453">
        <f t="shared" si="1"/>
        <v>0</v>
      </c>
      <c r="I33" s="454" t="s">
        <v>487</v>
      </c>
      <c r="J33" s="83"/>
    </row>
    <row r="34" spans="1:10" ht="27.95" customHeight="1">
      <c r="A34" s="452" t="s">
        <v>474</v>
      </c>
      <c r="B34" s="51" t="s">
        <v>475</v>
      </c>
      <c r="C34" s="145"/>
      <c r="D34" s="167" t="s">
        <v>402</v>
      </c>
      <c r="E34" s="167" t="s">
        <v>401</v>
      </c>
      <c r="F34" s="107">
        <v>2</v>
      </c>
      <c r="G34" s="57"/>
      <c r="H34" s="453">
        <f t="shared" si="1"/>
        <v>0</v>
      </c>
      <c r="I34" s="454" t="s">
        <v>487</v>
      </c>
      <c r="J34" s="83"/>
    </row>
    <row r="35" spans="1:10" ht="27.95" customHeight="1">
      <c r="A35" s="452" t="s">
        <v>482</v>
      </c>
      <c r="B35" s="51" t="s">
        <v>483</v>
      </c>
      <c r="C35" s="145"/>
      <c r="D35" s="167" t="s">
        <v>402</v>
      </c>
      <c r="E35" s="167" t="s">
        <v>401</v>
      </c>
      <c r="F35" s="107">
        <v>2</v>
      </c>
      <c r="G35" s="57"/>
      <c r="H35" s="450">
        <f t="shared" si="1"/>
        <v>0</v>
      </c>
      <c r="I35" s="454"/>
      <c r="J35" s="83"/>
    </row>
    <row r="36" spans="1:10" ht="27.95" customHeight="1">
      <c r="A36" s="455" t="s">
        <v>484</v>
      </c>
      <c r="B36" s="53" t="s">
        <v>485</v>
      </c>
      <c r="C36" s="455"/>
      <c r="D36" s="456" t="s">
        <v>402</v>
      </c>
      <c r="E36" s="456" t="s">
        <v>401</v>
      </c>
      <c r="F36" s="128">
        <v>2</v>
      </c>
      <c r="G36" s="465"/>
      <c r="H36" s="450">
        <f t="shared" si="1"/>
        <v>0</v>
      </c>
      <c r="I36" s="455"/>
      <c r="J36" s="83"/>
    </row>
    <row r="37" spans="1:10" ht="14.1" customHeight="1" thickBot="1">
      <c r="B37" s="7"/>
      <c r="D37" s="204"/>
      <c r="E37" s="68"/>
      <c r="F37" s="196"/>
      <c r="G37" s="457"/>
      <c r="H37" s="457"/>
      <c r="I37" s="458"/>
      <c r="J37" s="83"/>
    </row>
    <row r="38" spans="1:10" ht="27.95" customHeight="1" thickBot="1">
      <c r="A38" s="371" t="s">
        <v>400</v>
      </c>
      <c r="B38" s="24"/>
      <c r="C38" s="459"/>
      <c r="D38" s="460"/>
      <c r="E38" s="461" t="s">
        <v>399</v>
      </c>
      <c r="F38" s="230">
        <v>12</v>
      </c>
      <c r="G38" s="58"/>
      <c r="H38" s="462">
        <f>F38*G38</f>
        <v>0</v>
      </c>
      <c r="I38" s="463" t="s">
        <v>378</v>
      </c>
      <c r="J38" s="83"/>
    </row>
    <row r="39" spans="1:10" ht="18.75" customHeight="1" thickBot="1">
      <c r="A39" s="372"/>
      <c r="B39" s="7"/>
      <c r="D39" s="204"/>
      <c r="E39" s="204"/>
      <c r="F39" s="196"/>
      <c r="G39" s="75"/>
      <c r="H39" s="94"/>
      <c r="I39" s="458"/>
    </row>
    <row r="40" spans="1:10" ht="27.95" customHeight="1" thickBot="1">
      <c r="A40" s="71" t="s">
        <v>398</v>
      </c>
      <c r="B40" s="23"/>
      <c r="C40" s="397"/>
      <c r="D40" s="397"/>
      <c r="E40" s="72"/>
      <c r="F40" s="374"/>
      <c r="G40" s="176"/>
      <c r="H40" s="464">
        <f>SUM(H38,H31:H36,H8:H29)</f>
        <v>0</v>
      </c>
      <c r="I40" s="200"/>
    </row>
    <row r="41" spans="1:10" ht="18.75" customHeight="1">
      <c r="B41" s="25"/>
      <c r="E41" s="196"/>
      <c r="G41" s="75"/>
    </row>
    <row r="42" spans="1:10" ht="18.75" customHeight="1">
      <c r="B42" s="25"/>
      <c r="E42" s="196"/>
      <c r="G42" s="75"/>
    </row>
  </sheetData>
  <sheetProtection algorithmName="SHA-512" hashValue="GvAuH5wIv8IIP5pXccxScDTLjMbWps9OtH6La7lZd8b5v80TxUCwnrltIAasRMgFATWrhCYPuSPUWqEXTWrDSg==" saltValue="loUysx69ObQojQBV5dUDZw==" spinCount="100000" sheet="1" selectLockedCells="1"/>
  <mergeCells count="7">
    <mergeCell ref="G5:H5"/>
    <mergeCell ref="D5:D6"/>
    <mergeCell ref="I5:I6"/>
    <mergeCell ref="A5:A6"/>
    <mergeCell ref="B5:B6"/>
    <mergeCell ref="C5:C6"/>
    <mergeCell ref="E5:E6"/>
  </mergeCells>
  <phoneticPr fontId="11" type="noConversion"/>
  <hyperlinks>
    <hyperlink ref="B8" location="'U400'!A1" display="'U400'!A1"/>
    <hyperlink ref="B9:B19" location="'U200'!A1" display="'U200'!A1"/>
    <hyperlink ref="B22" location="'U200'!A1" display="'U200'!A1"/>
    <hyperlink ref="B23" location="'U201'!A1" display="'U201'!A1"/>
    <hyperlink ref="B29" location="'U204'!A1" display="'U204'!A1"/>
    <hyperlink ref="B32" location="'U204'!A1" display="'U204'!A1"/>
    <hyperlink ref="B31" location="'U204'!A1" display="'U204'!A1"/>
    <hyperlink ref="B2" location="'U201'!A1" display="'U201'!A1"/>
    <hyperlink ref="B3" location="'U201'!A1" display="'U201'!A1"/>
    <hyperlink ref="B8:B13" location="'U204'!A1" display="'U204'!A1"/>
    <hyperlink ref="B1" location="'U201'!A1" display="'U201'!A1"/>
    <hyperlink ref="B14" location="'U200'!A1" display="'U200'!A1"/>
    <hyperlink ref="B15:B18" location="'S100'!A1" display="'S100'!A1"/>
    <hyperlink ref="B13" location="'U200'!A1" display="'U200'!A1"/>
    <hyperlink ref="B7" location="'U300'!A1" display="'U300'!A1"/>
    <hyperlink ref="B8:B14" location="'U204'!A1" display="'U204'!A1"/>
    <hyperlink ref="B15:B19" location="'S100'!A1" display="'S100'!A1"/>
    <hyperlink ref="B21:B24" location="'S100'!A1" display="'S100'!A1"/>
    <hyperlink ref="B7:B13" location="'U204'!A1" display="'U204'!A1"/>
    <hyperlink ref="B21:B23" location="'S100'!A1" display="'S100'!A1"/>
    <hyperlink ref="B7:B12" location="'U200'!A1" display="'U200'!A1"/>
    <hyperlink ref="B16" location="'U201'!A1" display="'U201'!A1"/>
    <hyperlink ref="B17:B18" location="'U201'!A1" display="'U201'!A1"/>
    <hyperlink ref="B15" location="'U200'!A1" display="'U200'!A1"/>
    <hyperlink ref="B29:B31" location="'U204'!A1" display="'U204'!A1"/>
    <hyperlink ref="B12" location="'U200'!A1" display="'U200'!A1"/>
    <hyperlink ref="B30:B31" location="'U204'!A1" display="'U204'!A1"/>
    <hyperlink ref="B42" location="'U204'!A1" display="'U204'!A1"/>
    <hyperlink ref="B10" location="'U400'!A1" display="'U400'!A1"/>
    <hyperlink ref="B30" location="'U203'!A1" display="'U203'!A1"/>
    <hyperlink ref="B7:B8" location="'S100'!A1" display="'S100'!A1"/>
    <hyperlink ref="B14:B19" location="'U200'!A1" display="'U200'!A1"/>
    <hyperlink ref="B13:B19" location="'U200'!A1" display="'U200'!A1"/>
    <hyperlink ref="B40" location="'U204'!A1" display="'U204'!A1"/>
    <hyperlink ref="B21" location="'U201'!A1" display="'U201'!A1"/>
    <hyperlink ref="B20" location="'U200'!A1" display="'U200'!A1"/>
    <hyperlink ref="B24:B26" location="'S100'!A1" display="'S100'!A1"/>
    <hyperlink ref="B5" location="'U201'!A1" display="'U201'!A1"/>
    <hyperlink ref="A5" location="'zwingende Normen'!A1" display="'zwingende Normen'!A1"/>
    <hyperlink ref="B27" location="'U204'!A1" display="'U204'!A1"/>
    <hyperlink ref="B28" location="'U204'!A1" display="'U204'!A1"/>
  </hyperlinks>
  <printOptions horizontalCentered="1"/>
  <pageMargins left="0" right="0" top="0.9055118110236221" bottom="0.9055118110236221" header="1.0629921259842521" footer="0.35433070866141736"/>
  <pageSetup paperSize="9" scale="51" orientation="portrait" r:id="rId1"/>
  <headerFooter alignWithMargins="0">
    <oddFooter xml:space="preserve">&amp;L&amp;8 2.8 (A) Talsperre Schönbrunn - Messprogramm (zeitabhängig)&amp;C
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3"/>
  <sheetViews>
    <sheetView zoomScaleNormal="100" zoomScaleSheetLayoutView="100" workbookViewId="0">
      <selection activeCell="G21" sqref="G21"/>
    </sheetView>
  </sheetViews>
  <sheetFormatPr baseColWidth="10" defaultColWidth="11" defaultRowHeight="12.75"/>
  <cols>
    <col min="1" max="1" width="27.140625" style="68" customWidth="1"/>
    <col min="2" max="2" width="9.7109375" style="196" customWidth="1"/>
    <col min="3" max="3" width="9.85546875" style="204" customWidth="1"/>
    <col min="4" max="4" width="13.140625" style="68" customWidth="1"/>
    <col min="5" max="5" width="21.28515625" style="75" customWidth="1"/>
    <col min="6" max="6" width="10.140625" style="75" customWidth="1"/>
    <col min="7" max="8" width="15.85546875" style="68" customWidth="1"/>
    <col min="9" max="9" width="16.85546875" style="68" customWidth="1"/>
    <col min="10" max="16384" width="11" style="68"/>
  </cols>
  <sheetData>
    <row r="1" spans="1:9" ht="14.1" customHeight="1">
      <c r="A1" s="67" t="s">
        <v>452</v>
      </c>
      <c r="B1" s="74"/>
      <c r="C1" s="202"/>
      <c r="D1" s="67"/>
      <c r="F1" s="406"/>
      <c r="G1" s="407"/>
    </row>
    <row r="2" spans="1:9" ht="14.1" customHeight="1">
      <c r="A2" s="67"/>
      <c r="B2" s="74"/>
      <c r="C2" s="202"/>
      <c r="D2" s="67"/>
      <c r="F2" s="406"/>
      <c r="G2" s="407"/>
    </row>
    <row r="3" spans="1:9" ht="14.1" customHeight="1" thickBot="1">
      <c r="A3" s="30" t="s">
        <v>338</v>
      </c>
      <c r="B3" s="74"/>
      <c r="C3" s="202"/>
      <c r="D3" s="67"/>
      <c r="F3" s="406"/>
      <c r="G3" s="407"/>
    </row>
    <row r="4" spans="1:9" ht="14.1" customHeight="1">
      <c r="A4" s="408" t="s">
        <v>60</v>
      </c>
      <c r="B4" s="409" t="s">
        <v>61</v>
      </c>
      <c r="C4" s="409" t="s">
        <v>150</v>
      </c>
      <c r="D4" s="410" t="s">
        <v>174</v>
      </c>
      <c r="E4" s="411" t="s">
        <v>151</v>
      </c>
      <c r="F4" s="238" t="s">
        <v>28</v>
      </c>
      <c r="G4" s="412"/>
      <c r="H4" s="413"/>
      <c r="I4" s="414" t="s">
        <v>14</v>
      </c>
    </row>
    <row r="5" spans="1:9" ht="14.1" customHeight="1" thickBot="1">
      <c r="A5" s="415"/>
      <c r="B5" s="416"/>
      <c r="C5" s="416"/>
      <c r="D5" s="417"/>
      <c r="E5" s="416"/>
      <c r="F5" s="471" t="s">
        <v>35</v>
      </c>
      <c r="G5" s="472" t="s">
        <v>2</v>
      </c>
      <c r="H5" s="472" t="s">
        <v>3</v>
      </c>
      <c r="I5" s="420"/>
    </row>
    <row r="6" spans="1:9" ht="14.1" customHeight="1" thickBot="1">
      <c r="A6" s="76" t="s">
        <v>54</v>
      </c>
      <c r="B6" s="421"/>
      <c r="C6" s="422"/>
      <c r="D6" s="422"/>
      <c r="E6" s="423"/>
      <c r="F6" s="423"/>
      <c r="G6" s="424"/>
      <c r="H6" s="424"/>
      <c r="I6" s="473"/>
    </row>
    <row r="7" spans="1:9" ht="27.95" customHeight="1">
      <c r="A7" s="205" t="s">
        <v>92</v>
      </c>
      <c r="B7" s="29" t="s">
        <v>96</v>
      </c>
      <c r="C7" s="244" t="s">
        <v>154</v>
      </c>
      <c r="D7" s="425" t="s">
        <v>437</v>
      </c>
      <c r="E7" s="206" t="s">
        <v>436</v>
      </c>
      <c r="F7" s="474">
        <v>6</v>
      </c>
      <c r="G7" s="507"/>
      <c r="H7" s="475">
        <f>F7*G7</f>
        <v>0</v>
      </c>
      <c r="I7" s="476" t="s">
        <v>138</v>
      </c>
    </row>
    <row r="8" spans="1:9" ht="27.95" customHeight="1">
      <c r="A8" s="298" t="s">
        <v>92</v>
      </c>
      <c r="B8" s="60" t="s">
        <v>96</v>
      </c>
      <c r="C8" s="289" t="s">
        <v>154</v>
      </c>
      <c r="D8" s="467" t="s">
        <v>435</v>
      </c>
      <c r="E8" s="299" t="s">
        <v>434</v>
      </c>
      <c r="F8" s="477">
        <v>18</v>
      </c>
      <c r="G8" s="508"/>
      <c r="H8" s="478">
        <f t="shared" ref="H8:H18" si="0">F8*G8</f>
        <v>0</v>
      </c>
      <c r="I8" s="479" t="s">
        <v>472</v>
      </c>
    </row>
    <row r="9" spans="1:9" ht="27.95" customHeight="1">
      <c r="A9" s="298" t="s">
        <v>92</v>
      </c>
      <c r="B9" s="60" t="s">
        <v>96</v>
      </c>
      <c r="C9" s="289" t="s">
        <v>154</v>
      </c>
      <c r="D9" s="467" t="s">
        <v>433</v>
      </c>
      <c r="E9" s="299" t="s">
        <v>432</v>
      </c>
      <c r="F9" s="477">
        <v>18</v>
      </c>
      <c r="G9" s="508"/>
      <c r="H9" s="478">
        <f t="shared" si="0"/>
        <v>0</v>
      </c>
      <c r="I9" s="479" t="s">
        <v>472</v>
      </c>
    </row>
    <row r="10" spans="1:9" ht="27.95" customHeight="1">
      <c r="A10" s="298" t="s">
        <v>57</v>
      </c>
      <c r="B10" s="60" t="s">
        <v>65</v>
      </c>
      <c r="C10" s="289" t="s">
        <v>154</v>
      </c>
      <c r="D10" s="467" t="s">
        <v>437</v>
      </c>
      <c r="E10" s="299" t="s">
        <v>436</v>
      </c>
      <c r="F10" s="477">
        <v>6</v>
      </c>
      <c r="G10" s="508"/>
      <c r="H10" s="478">
        <f t="shared" si="0"/>
        <v>0</v>
      </c>
      <c r="I10" s="480" t="s">
        <v>138</v>
      </c>
    </row>
    <row r="11" spans="1:9" ht="27.95" customHeight="1">
      <c r="A11" s="298" t="s">
        <v>57</v>
      </c>
      <c r="B11" s="60" t="s">
        <v>65</v>
      </c>
      <c r="C11" s="289" t="s">
        <v>154</v>
      </c>
      <c r="D11" s="467" t="s">
        <v>435</v>
      </c>
      <c r="E11" s="299" t="s">
        <v>434</v>
      </c>
      <c r="F11" s="477">
        <v>18</v>
      </c>
      <c r="G11" s="508"/>
      <c r="H11" s="478">
        <f t="shared" si="0"/>
        <v>0</v>
      </c>
      <c r="I11" s="479" t="s">
        <v>472</v>
      </c>
    </row>
    <row r="12" spans="1:9" ht="27.95" customHeight="1">
      <c r="A12" s="249" t="s">
        <v>57</v>
      </c>
      <c r="B12" s="12" t="s">
        <v>65</v>
      </c>
      <c r="C12" s="107" t="s">
        <v>154</v>
      </c>
      <c r="D12" s="167" t="s">
        <v>433</v>
      </c>
      <c r="E12" s="166" t="s">
        <v>432</v>
      </c>
      <c r="F12" s="361">
        <v>18</v>
      </c>
      <c r="G12" s="509"/>
      <c r="H12" s="481">
        <f t="shared" si="0"/>
        <v>0</v>
      </c>
      <c r="I12" s="482" t="s">
        <v>472</v>
      </c>
    </row>
    <row r="13" spans="1:9" ht="27.95" customHeight="1">
      <c r="A13" s="249" t="s">
        <v>29</v>
      </c>
      <c r="B13" s="12" t="s">
        <v>473</v>
      </c>
      <c r="C13" s="179" t="s">
        <v>154</v>
      </c>
      <c r="D13" s="167" t="s">
        <v>437</v>
      </c>
      <c r="E13" s="166" t="s">
        <v>436</v>
      </c>
      <c r="F13" s="361">
        <v>2</v>
      </c>
      <c r="G13" s="509"/>
      <c r="H13" s="481">
        <f t="shared" si="0"/>
        <v>0</v>
      </c>
      <c r="I13" s="482" t="s">
        <v>487</v>
      </c>
    </row>
    <row r="14" spans="1:9" ht="27.95" customHeight="1">
      <c r="A14" s="249" t="s">
        <v>29</v>
      </c>
      <c r="B14" s="12" t="s">
        <v>473</v>
      </c>
      <c r="C14" s="179" t="s">
        <v>154</v>
      </c>
      <c r="D14" s="167" t="s">
        <v>435</v>
      </c>
      <c r="E14" s="166" t="s">
        <v>434</v>
      </c>
      <c r="F14" s="361">
        <v>2</v>
      </c>
      <c r="G14" s="509"/>
      <c r="H14" s="481">
        <f t="shared" si="0"/>
        <v>0</v>
      </c>
      <c r="I14" s="482" t="s">
        <v>487</v>
      </c>
    </row>
    <row r="15" spans="1:9" ht="27.95" customHeight="1">
      <c r="A15" s="483" t="s">
        <v>476</v>
      </c>
      <c r="B15" s="60" t="s">
        <v>477</v>
      </c>
      <c r="C15" s="127" t="s">
        <v>154</v>
      </c>
      <c r="D15" s="467" t="s">
        <v>437</v>
      </c>
      <c r="E15" s="299" t="s">
        <v>436</v>
      </c>
      <c r="F15" s="477">
        <v>24</v>
      </c>
      <c r="G15" s="470"/>
      <c r="H15" s="506">
        <f t="shared" si="0"/>
        <v>0</v>
      </c>
      <c r="I15" s="479" t="s">
        <v>478</v>
      </c>
    </row>
    <row r="16" spans="1:9" ht="27.95" customHeight="1">
      <c r="A16" s="483" t="s">
        <v>476</v>
      </c>
      <c r="B16" s="60" t="s">
        <v>477</v>
      </c>
      <c r="C16" s="127" t="s">
        <v>154</v>
      </c>
      <c r="D16" s="467" t="s">
        <v>435</v>
      </c>
      <c r="E16" s="299" t="s">
        <v>434</v>
      </c>
      <c r="F16" s="477">
        <v>12</v>
      </c>
      <c r="G16" s="470"/>
      <c r="H16" s="506">
        <f t="shared" si="0"/>
        <v>0</v>
      </c>
      <c r="I16" s="484" t="s">
        <v>479</v>
      </c>
    </row>
    <row r="17" spans="1:11" ht="27.95" customHeight="1">
      <c r="A17" s="483" t="s">
        <v>476</v>
      </c>
      <c r="B17" s="60" t="s">
        <v>477</v>
      </c>
      <c r="C17" s="127" t="s">
        <v>154</v>
      </c>
      <c r="D17" s="167" t="s">
        <v>433</v>
      </c>
      <c r="E17" s="166" t="s">
        <v>432</v>
      </c>
      <c r="F17" s="477">
        <v>12</v>
      </c>
      <c r="G17" s="470"/>
      <c r="H17" s="506">
        <f t="shared" si="0"/>
        <v>0</v>
      </c>
      <c r="I17" s="484" t="s">
        <v>479</v>
      </c>
    </row>
    <row r="18" spans="1:11" ht="27.95" customHeight="1" thickBot="1">
      <c r="A18" s="84" t="s">
        <v>431</v>
      </c>
      <c r="B18" s="27"/>
      <c r="C18" s="444"/>
      <c r="D18" s="444"/>
      <c r="E18" s="443" t="s">
        <v>54</v>
      </c>
      <c r="F18" s="485">
        <v>18</v>
      </c>
      <c r="G18" s="510"/>
      <c r="H18" s="486">
        <f t="shared" si="0"/>
        <v>0</v>
      </c>
      <c r="I18" s="487"/>
      <c r="J18" s="83"/>
      <c r="K18" s="488"/>
    </row>
    <row r="19" spans="1:11" ht="14.1" customHeight="1" thickBot="1">
      <c r="A19" s="76" t="s">
        <v>56</v>
      </c>
      <c r="B19" s="31"/>
      <c r="C19" s="421"/>
      <c r="D19" s="421"/>
      <c r="E19" s="423"/>
      <c r="F19" s="489"/>
      <c r="G19" s="511"/>
      <c r="H19" s="490"/>
      <c r="I19" s="491"/>
      <c r="J19" s="83"/>
    </row>
    <row r="20" spans="1:11" ht="27.95" customHeight="1">
      <c r="A20" s="205" t="s">
        <v>34</v>
      </c>
      <c r="B20" s="29" t="s">
        <v>37</v>
      </c>
      <c r="C20" s="244" t="s">
        <v>419</v>
      </c>
      <c r="D20" s="425" t="s">
        <v>418</v>
      </c>
      <c r="E20" s="206" t="s">
        <v>417</v>
      </c>
      <c r="F20" s="474">
        <v>5</v>
      </c>
      <c r="G20" s="512"/>
      <c r="H20" s="475">
        <f>F20*G20</f>
        <v>0</v>
      </c>
      <c r="I20" s="492" t="s">
        <v>430</v>
      </c>
      <c r="J20" s="83"/>
    </row>
    <row r="21" spans="1:11" ht="27.95" customHeight="1">
      <c r="A21" s="298" t="s">
        <v>34</v>
      </c>
      <c r="B21" s="60" t="s">
        <v>37</v>
      </c>
      <c r="C21" s="289" t="s">
        <v>416</v>
      </c>
      <c r="D21" s="467" t="s">
        <v>415</v>
      </c>
      <c r="E21" s="299" t="s">
        <v>414</v>
      </c>
      <c r="F21" s="477">
        <v>5</v>
      </c>
      <c r="G21" s="508"/>
      <c r="H21" s="478">
        <f t="shared" ref="H21:H27" si="1">F21*G21</f>
        <v>0</v>
      </c>
      <c r="I21" s="493" t="s">
        <v>430</v>
      </c>
      <c r="J21" s="83"/>
    </row>
    <row r="22" spans="1:11" ht="27.95" customHeight="1">
      <c r="A22" s="298" t="s">
        <v>34</v>
      </c>
      <c r="B22" s="60" t="s">
        <v>37</v>
      </c>
      <c r="C22" s="289" t="s">
        <v>413</v>
      </c>
      <c r="D22" s="467" t="s">
        <v>412</v>
      </c>
      <c r="E22" s="299" t="s">
        <v>411</v>
      </c>
      <c r="F22" s="477">
        <v>5</v>
      </c>
      <c r="G22" s="508"/>
      <c r="H22" s="478">
        <f t="shared" si="1"/>
        <v>0</v>
      </c>
      <c r="I22" s="493" t="s">
        <v>430</v>
      </c>
      <c r="J22" s="83"/>
    </row>
    <row r="23" spans="1:11" ht="27.95" customHeight="1">
      <c r="A23" s="298" t="s">
        <v>34</v>
      </c>
      <c r="B23" s="60" t="s">
        <v>37</v>
      </c>
      <c r="C23" s="289" t="s">
        <v>410</v>
      </c>
      <c r="D23" s="467" t="s">
        <v>409</v>
      </c>
      <c r="E23" s="299" t="s">
        <v>408</v>
      </c>
      <c r="F23" s="289">
        <v>5</v>
      </c>
      <c r="G23" s="470"/>
      <c r="H23" s="494">
        <f t="shared" si="1"/>
        <v>0</v>
      </c>
      <c r="I23" s="469" t="s">
        <v>430</v>
      </c>
      <c r="J23" s="83"/>
    </row>
    <row r="24" spans="1:11" ht="27.95" customHeight="1">
      <c r="A24" s="298" t="s">
        <v>34</v>
      </c>
      <c r="B24" s="60" t="s">
        <v>37</v>
      </c>
      <c r="C24" s="289" t="s">
        <v>163</v>
      </c>
      <c r="D24" s="467" t="s">
        <v>428</v>
      </c>
      <c r="E24" s="299" t="s">
        <v>427</v>
      </c>
      <c r="F24" s="289">
        <v>5</v>
      </c>
      <c r="G24" s="470"/>
      <c r="H24" s="494">
        <f t="shared" si="1"/>
        <v>0</v>
      </c>
      <c r="I24" s="469" t="s">
        <v>430</v>
      </c>
      <c r="J24" s="83"/>
    </row>
    <row r="25" spans="1:11" ht="27.95" customHeight="1">
      <c r="A25" s="298" t="s">
        <v>34</v>
      </c>
      <c r="B25" s="60" t="s">
        <v>37</v>
      </c>
      <c r="C25" s="289" t="s">
        <v>164</v>
      </c>
      <c r="D25" s="467" t="s">
        <v>428</v>
      </c>
      <c r="E25" s="299" t="s">
        <v>427</v>
      </c>
      <c r="F25" s="289">
        <v>5</v>
      </c>
      <c r="G25" s="470"/>
      <c r="H25" s="494">
        <f t="shared" si="1"/>
        <v>0</v>
      </c>
      <c r="I25" s="469" t="s">
        <v>430</v>
      </c>
      <c r="J25" s="83"/>
    </row>
    <row r="26" spans="1:11" ht="27.95" customHeight="1">
      <c r="A26" s="298" t="s">
        <v>34</v>
      </c>
      <c r="B26" s="60" t="s">
        <v>37</v>
      </c>
      <c r="C26" s="289" t="s">
        <v>165</v>
      </c>
      <c r="D26" s="467" t="s">
        <v>428</v>
      </c>
      <c r="E26" s="299" t="s">
        <v>427</v>
      </c>
      <c r="F26" s="289">
        <v>5</v>
      </c>
      <c r="G26" s="470"/>
      <c r="H26" s="494">
        <f t="shared" si="1"/>
        <v>0</v>
      </c>
      <c r="I26" s="469" t="s">
        <v>430</v>
      </c>
      <c r="J26" s="83"/>
    </row>
    <row r="27" spans="1:11" ht="27.95" customHeight="1" thickBot="1">
      <c r="A27" s="292" t="s">
        <v>34</v>
      </c>
      <c r="B27" s="61" t="s">
        <v>37</v>
      </c>
      <c r="C27" s="495" t="s">
        <v>152</v>
      </c>
      <c r="D27" s="496" t="s">
        <v>428</v>
      </c>
      <c r="E27" s="316" t="s">
        <v>427</v>
      </c>
      <c r="F27" s="495">
        <v>5</v>
      </c>
      <c r="G27" s="513"/>
      <c r="H27" s="497">
        <f t="shared" si="1"/>
        <v>0</v>
      </c>
      <c r="I27" s="498" t="s">
        <v>430</v>
      </c>
      <c r="J27" s="83"/>
    </row>
    <row r="28" spans="1:11" ht="14.1" customHeight="1" thickBot="1">
      <c r="A28" s="499"/>
      <c r="B28" s="7"/>
      <c r="D28" s="204"/>
      <c r="E28" s="68"/>
      <c r="F28" s="196"/>
      <c r="G28" s="457"/>
      <c r="H28" s="500"/>
      <c r="I28" s="241"/>
      <c r="J28" s="83"/>
    </row>
    <row r="29" spans="1:11" ht="27.95" customHeight="1" thickBot="1">
      <c r="A29" s="371" t="s">
        <v>400</v>
      </c>
      <c r="B29" s="24"/>
      <c r="C29" s="459"/>
      <c r="D29" s="459"/>
      <c r="E29" s="501" t="s">
        <v>399</v>
      </c>
      <c r="F29" s="230">
        <v>3</v>
      </c>
      <c r="G29" s="505"/>
      <c r="H29" s="502">
        <f>F29*G29</f>
        <v>0</v>
      </c>
      <c r="I29" s="503"/>
      <c r="J29" s="83"/>
    </row>
    <row r="30" spans="1:11" ht="15.75" customHeight="1" thickBot="1">
      <c r="A30" s="499"/>
      <c r="B30" s="7"/>
      <c r="D30" s="204"/>
      <c r="E30" s="68"/>
      <c r="F30" s="196"/>
      <c r="G30" s="75"/>
      <c r="H30" s="500"/>
    </row>
    <row r="31" spans="1:11" ht="27.95" customHeight="1" thickBot="1">
      <c r="A31" s="71" t="s">
        <v>446</v>
      </c>
      <c r="B31" s="23"/>
      <c r="C31" s="397"/>
      <c r="D31" s="397"/>
      <c r="E31" s="72"/>
      <c r="F31" s="374"/>
      <c r="G31" s="176"/>
      <c r="H31" s="504">
        <f>SUM(H7:H18,H20:H27,H29)</f>
        <v>0</v>
      </c>
      <c r="I31" s="200"/>
    </row>
    <row r="32" spans="1:11" ht="18.75" customHeight="1">
      <c r="A32" s="67"/>
      <c r="E32" s="196"/>
      <c r="G32" s="75"/>
    </row>
    <row r="33" spans="2:7" ht="18.75" customHeight="1">
      <c r="B33" s="25"/>
      <c r="E33" s="196"/>
      <c r="G33" s="75"/>
    </row>
    <row r="34" spans="2:7" ht="18.75" customHeight="1">
      <c r="B34" s="25"/>
      <c r="E34" s="196"/>
      <c r="G34" s="75"/>
    </row>
    <row r="35" spans="2:7">
      <c r="G35" s="196"/>
    </row>
    <row r="43" spans="2:7" ht="11.25" customHeight="1"/>
  </sheetData>
  <sheetProtection algorithmName="SHA-512" hashValue="DJt9NcSfWb46qhd5hEQ3tDZToNyuTPSHv0qKV0aOz3t0AXAg33lPrF64yjXNlo+itq2rfENnfQ+8Pqk7Xe+ACA==" saltValue="36FCMsShqIEjskATanqk7A==" spinCount="100000" sheet="1" selectLockedCells="1"/>
  <mergeCells count="7">
    <mergeCell ref="I4:I5"/>
    <mergeCell ref="G4:H4"/>
    <mergeCell ref="D4:D5"/>
    <mergeCell ref="A4:A5"/>
    <mergeCell ref="B4:B5"/>
    <mergeCell ref="C4:C5"/>
    <mergeCell ref="E4:E5"/>
  </mergeCells>
  <phoneticPr fontId="11" type="noConversion"/>
  <hyperlinks>
    <hyperlink ref="B7" location="'U203'!A1" display="'U203'!A1"/>
    <hyperlink ref="B8" location="'U101'!A1" display="'U101'!A1"/>
    <hyperlink ref="B9" location="'U101'!A1" display="'U101'!A1"/>
    <hyperlink ref="B24" location="'U204'!A1" display="'U204'!A1"/>
    <hyperlink ref="B25:B27" location="'U204'!A1" display="'U204'!A1"/>
    <hyperlink ref="B12" location="'S100'!A1" display="'S100'!A1"/>
    <hyperlink ref="B11" location="'U201'!A1" display="'U201'!A1"/>
    <hyperlink ref="B10" location="'U300'!A1" display="'U300'!A1"/>
    <hyperlink ref="B9:B11" location="'U101'!A1" display="'U101'!A1"/>
    <hyperlink ref="B6" location="'U201'!A1" display="'U201'!A1"/>
    <hyperlink ref="B2" location="'U201'!A1" display="'U201'!A1"/>
    <hyperlink ref="B3" location="'U201'!A1" display="'U201'!A1"/>
    <hyperlink ref="B7:B9" location="'U101'!A1" display="'U101'!A1"/>
    <hyperlink ref="B1" location="'U201'!A1" display="'U201'!A1"/>
    <hyperlink ref="B18" location="'U300'!A1" display="'U300'!A1"/>
    <hyperlink ref="B20:B25" location="'S100'!A1" display="'S100'!A1"/>
    <hyperlink ref="B28" location="'U204'!A1" display="'U204'!A1"/>
    <hyperlink ref="B11:B12" location="'U300'!A1" display="'U300'!A1"/>
    <hyperlink ref="B24:B25" location="'U201'!A1" display="'U201'!A1"/>
    <hyperlink ref="B26" location="'U201'!A1" display="'U201'!A1"/>
    <hyperlink ref="B27" location="'U201'!A1" display="'U201'!A1"/>
    <hyperlink ref="B34" location="'U204'!A1" display="'U204'!A1"/>
    <hyperlink ref="B25" location="'U201'!A1" display="'U201'!A1"/>
    <hyperlink ref="B10:B11" location="'U100'!A1" display="'U100'!A1"/>
    <hyperlink ref="B10:B12" location="'U101'!A1" display="'U101'!A1"/>
    <hyperlink ref="B31" location="'U204'!A1" display="'U204'!A1"/>
    <hyperlink ref="B20" location="'U204'!A1" display="'U204'!A1"/>
    <hyperlink ref="B21:B23" location="'U204'!A1" display="'U204'!A1"/>
    <hyperlink ref="B20:B21" location="'U201'!A1" display="'U201'!A1"/>
    <hyperlink ref="B22" location="'U201'!A1" display="'U201'!A1"/>
    <hyperlink ref="B23" location="'U201'!A1" display="'U201'!A1"/>
    <hyperlink ref="B21" location="'U201'!A1" display="'U201'!A1"/>
    <hyperlink ref="B4" location="'U201'!A1" display="'U201'!A1"/>
    <hyperlink ref="A4" location="'zwingende Normen'!A1" display="'zwingende Normen'!A1"/>
  </hyperlinks>
  <printOptions horizontalCentered="1"/>
  <pageMargins left="0.39370078740157483" right="0.19685039370078741" top="0.78740157480314965" bottom="0.62992125984251968" header="1.1811023622047245" footer="0.39370078740157483"/>
  <pageSetup paperSize="9" scale="65" orientation="portrait" r:id="rId1"/>
  <headerFooter alignWithMargins="0">
    <oddFooter>&amp;L&amp;8 2.8 (B) Talsperre Schönbrunn - Messprogramm (ereignisabhängig)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Normal="100" zoomScaleSheetLayoutView="100" workbookViewId="0">
      <selection activeCell="G9" sqref="G9"/>
    </sheetView>
  </sheetViews>
  <sheetFormatPr baseColWidth="10" defaultColWidth="11" defaultRowHeight="12.75"/>
  <cols>
    <col min="1" max="1" width="32.140625" style="68" customWidth="1"/>
    <col min="2" max="2" width="9.140625" style="68" customWidth="1"/>
    <col min="3" max="3" width="6.140625" style="204" customWidth="1"/>
    <col min="4" max="4" width="12" style="196" customWidth="1"/>
    <col min="5" max="5" width="21.7109375" style="75" customWidth="1"/>
    <col min="6" max="6" width="10.140625" style="75" customWidth="1"/>
    <col min="7" max="7" width="12.85546875" style="68" customWidth="1"/>
    <col min="8" max="8" width="17.85546875" style="68" customWidth="1"/>
    <col min="9" max="9" width="21" style="68" customWidth="1"/>
    <col min="10" max="16384" width="11" style="68"/>
  </cols>
  <sheetData>
    <row r="1" spans="1:10" ht="14.1" customHeight="1">
      <c r="A1" s="67" t="s">
        <v>453</v>
      </c>
      <c r="B1" s="74"/>
      <c r="C1" s="202"/>
      <c r="D1" s="74"/>
      <c r="F1" s="406"/>
      <c r="G1" s="407"/>
    </row>
    <row r="2" spans="1:10" ht="14.1" customHeight="1">
      <c r="A2" s="67"/>
      <c r="B2" s="74"/>
      <c r="C2" s="202"/>
      <c r="D2" s="74"/>
      <c r="F2" s="406"/>
      <c r="G2" s="407"/>
    </row>
    <row r="3" spans="1:10" ht="14.1" customHeight="1" thickBot="1">
      <c r="A3" s="33" t="s">
        <v>341</v>
      </c>
      <c r="B3" s="74"/>
      <c r="C3" s="202"/>
      <c r="D3" s="74"/>
      <c r="F3" s="406"/>
      <c r="G3" s="407"/>
    </row>
    <row r="4" spans="1:10" ht="14.1" customHeight="1">
      <c r="A4" s="408" t="s">
        <v>60</v>
      </c>
      <c r="B4" s="409" t="s">
        <v>61</v>
      </c>
      <c r="C4" s="409" t="s">
        <v>150</v>
      </c>
      <c r="D4" s="410" t="s">
        <v>174</v>
      </c>
      <c r="E4" s="411" t="s">
        <v>151</v>
      </c>
      <c r="F4" s="238" t="s">
        <v>28</v>
      </c>
      <c r="G4" s="412"/>
      <c r="H4" s="413"/>
      <c r="I4" s="514" t="s">
        <v>14</v>
      </c>
    </row>
    <row r="5" spans="1:10" s="204" customFormat="1" ht="14.1" customHeight="1" thickBot="1">
      <c r="A5" s="415"/>
      <c r="B5" s="416"/>
      <c r="C5" s="416"/>
      <c r="D5" s="417"/>
      <c r="E5" s="416"/>
      <c r="F5" s="471" t="s">
        <v>35</v>
      </c>
      <c r="G5" s="472" t="s">
        <v>2</v>
      </c>
      <c r="H5" s="472" t="s">
        <v>3</v>
      </c>
      <c r="I5" s="515"/>
    </row>
    <row r="6" spans="1:10" ht="14.1" customHeight="1" thickBot="1">
      <c r="A6" s="71" t="s">
        <v>445</v>
      </c>
      <c r="B6" s="516"/>
      <c r="C6" s="516"/>
      <c r="D6" s="516"/>
      <c r="E6" s="372"/>
      <c r="F6" s="516"/>
      <c r="G6" s="517"/>
      <c r="H6" s="517"/>
      <c r="I6" s="518"/>
    </row>
    <row r="7" spans="1:10" ht="27.95" customHeight="1">
      <c r="A7" s="205" t="s">
        <v>200</v>
      </c>
      <c r="B7" s="29" t="s">
        <v>201</v>
      </c>
      <c r="C7" s="122" t="s">
        <v>154</v>
      </c>
      <c r="D7" s="123">
        <v>2700603</v>
      </c>
      <c r="E7" s="206" t="s">
        <v>444</v>
      </c>
      <c r="F7" s="244">
        <v>4</v>
      </c>
      <c r="G7" s="40"/>
      <c r="H7" s="519">
        <f>F7*G7</f>
        <v>0</v>
      </c>
      <c r="I7" s="520" t="s">
        <v>138</v>
      </c>
      <c r="J7" s="521"/>
    </row>
    <row r="8" spans="1:10" ht="27.95" customHeight="1">
      <c r="A8" s="247" t="s">
        <v>57</v>
      </c>
      <c r="B8" s="2" t="s">
        <v>65</v>
      </c>
      <c r="C8" s="122" t="s">
        <v>154</v>
      </c>
      <c r="D8" s="123">
        <v>2700603</v>
      </c>
      <c r="E8" s="142" t="s">
        <v>444</v>
      </c>
      <c r="F8" s="122">
        <v>4</v>
      </c>
      <c r="G8" s="35"/>
      <c r="H8" s="522">
        <f t="shared" ref="H8:H9" si="0">F8*G8</f>
        <v>0</v>
      </c>
      <c r="I8" s="523" t="s">
        <v>138</v>
      </c>
      <c r="J8" s="521"/>
    </row>
    <row r="9" spans="1:10" ht="27.95" customHeight="1" thickBot="1">
      <c r="A9" s="524" t="s">
        <v>431</v>
      </c>
      <c r="B9" s="32"/>
      <c r="C9" s="525"/>
      <c r="D9" s="526"/>
      <c r="E9" s="275" t="s">
        <v>443</v>
      </c>
      <c r="F9" s="370">
        <v>4</v>
      </c>
      <c r="G9" s="41"/>
      <c r="H9" s="527">
        <f t="shared" si="0"/>
        <v>0</v>
      </c>
      <c r="I9" s="528" t="s">
        <v>138</v>
      </c>
      <c r="J9" s="83"/>
    </row>
    <row r="10" spans="1:10" ht="14.1" customHeight="1" thickBot="1">
      <c r="A10" s="372"/>
      <c r="B10" s="24"/>
      <c r="C10" s="516"/>
      <c r="D10" s="516"/>
      <c r="E10" s="372"/>
      <c r="F10" s="516"/>
      <c r="G10" s="517"/>
      <c r="H10" s="517"/>
      <c r="I10" s="529"/>
      <c r="J10" s="83"/>
    </row>
    <row r="11" spans="1:10" ht="14.1" customHeight="1" thickBot="1">
      <c r="A11" s="71" t="s">
        <v>56</v>
      </c>
      <c r="B11" s="516"/>
      <c r="C11" s="516"/>
      <c r="D11" s="516"/>
      <c r="E11" s="372"/>
      <c r="F11" s="516"/>
      <c r="G11" s="517"/>
      <c r="H11" s="517"/>
      <c r="I11" s="530"/>
      <c r="J11" s="83"/>
    </row>
    <row r="12" spans="1:10" s="531" customFormat="1" ht="27.95" customHeight="1">
      <c r="A12" s="142" t="s">
        <v>131</v>
      </c>
      <c r="B12" s="2" t="s">
        <v>202</v>
      </c>
      <c r="C12" s="122" t="s">
        <v>153</v>
      </c>
      <c r="D12" s="123">
        <v>2700201</v>
      </c>
      <c r="E12" s="437" t="s">
        <v>442</v>
      </c>
      <c r="F12" s="364">
        <v>5</v>
      </c>
      <c r="G12" s="35"/>
      <c r="H12" s="519">
        <f>F12*G12</f>
        <v>0</v>
      </c>
      <c r="I12" s="439" t="s">
        <v>439</v>
      </c>
      <c r="J12" s="83"/>
    </row>
    <row r="13" spans="1:10" ht="27.95" customHeight="1" thickBot="1">
      <c r="A13" s="218" t="s">
        <v>53</v>
      </c>
      <c r="B13" s="28" t="s">
        <v>52</v>
      </c>
      <c r="C13" s="219" t="s">
        <v>441</v>
      </c>
      <c r="D13" s="123">
        <v>2700704</v>
      </c>
      <c r="E13" s="275" t="s">
        <v>440</v>
      </c>
      <c r="F13" s="370">
        <v>5</v>
      </c>
      <c r="G13" s="41"/>
      <c r="H13" s="527">
        <f>F13*G13</f>
        <v>0</v>
      </c>
      <c r="I13" s="439" t="s">
        <v>439</v>
      </c>
      <c r="J13" s="83"/>
    </row>
    <row r="14" spans="1:10" ht="14.1" customHeight="1">
      <c r="A14" s="423"/>
      <c r="B14" s="31"/>
      <c r="C14" s="422"/>
      <c r="D14" s="422"/>
      <c r="E14" s="423"/>
      <c r="F14" s="421"/>
      <c r="G14" s="424"/>
      <c r="H14" s="424"/>
      <c r="I14" s="532"/>
      <c r="J14" s="83"/>
    </row>
    <row r="15" spans="1:10" ht="27.95" customHeight="1">
      <c r="A15" s="142" t="s">
        <v>431</v>
      </c>
      <c r="B15" s="2"/>
      <c r="C15" s="121"/>
      <c r="D15" s="121"/>
      <c r="E15" s="121" t="s">
        <v>149</v>
      </c>
      <c r="F15" s="122">
        <v>5</v>
      </c>
      <c r="G15" s="35"/>
      <c r="H15" s="522">
        <f>F15*G15</f>
        <v>0</v>
      </c>
      <c r="I15" s="533"/>
      <c r="J15" s="83"/>
    </row>
    <row r="16" spans="1:10" ht="14.25" customHeight="1" thickBot="1">
      <c r="B16" s="7"/>
      <c r="D16" s="204"/>
      <c r="E16" s="204"/>
      <c r="F16" s="196"/>
      <c r="G16" s="75"/>
      <c r="H16" s="75"/>
      <c r="I16" s="521"/>
    </row>
    <row r="17" spans="1:9" ht="27.95" customHeight="1" thickBot="1">
      <c r="A17" s="71" t="s">
        <v>438</v>
      </c>
      <c r="B17" s="23"/>
      <c r="C17" s="397"/>
      <c r="D17" s="397"/>
      <c r="E17" s="72"/>
      <c r="F17" s="374"/>
      <c r="G17" s="176"/>
      <c r="H17" s="504">
        <f>SUM(H7:H9,H12:H13,H15)</f>
        <v>0</v>
      </c>
      <c r="I17" s="200"/>
    </row>
    <row r="36" ht="11.25" customHeight="1"/>
  </sheetData>
  <sheetProtection algorithmName="SHA-512" hashValue="Lyb4RVfUgkr8Gg1gInIuMf5Xg+DoX8+ZthtlUuimxvnoUWVy7842szxgZjdRuMc+EM0a4bCC1CVWtINqrYrN5Q==" saltValue="1cy80AUyhQoQ1zyb6YUiKw==" spinCount="100000" sheet="1" selectLockedCells="1"/>
  <mergeCells count="7">
    <mergeCell ref="I4:I5"/>
    <mergeCell ref="G4:H4"/>
    <mergeCell ref="D4:D5"/>
    <mergeCell ref="A4:A5"/>
    <mergeCell ref="B4:B5"/>
    <mergeCell ref="C4:C5"/>
    <mergeCell ref="E4:E5"/>
  </mergeCells>
  <phoneticPr fontId="11" type="noConversion"/>
  <hyperlinks>
    <hyperlink ref="B4" location="'U201'!A1" display="'U201'!A1"/>
    <hyperlink ref="A4" location="'zwingende Normen'!A1" display="'zwingende Normen'!A1"/>
    <hyperlink ref="B17" location="'U204'!A1" display="'U204'!A1"/>
    <hyperlink ref="B13" location="'U205'!A1" display="'U205'!A1"/>
    <hyperlink ref="B7" location="'U100'!A1" display="'U100'!A1"/>
    <hyperlink ref="B8" location="'S100'!A1" display="'S100'!A1"/>
  </hyperlinks>
  <pageMargins left="0.39370078740157483" right="0.19685039370078741" top="0.98425196850393704" bottom="0.62992125984251968" header="0" footer="0.15748031496062992"/>
  <pageSetup paperSize="9" scale="64" orientation="portrait" horizontalDpi="300" verticalDpi="300" r:id="rId1"/>
  <headerFooter alignWithMargins="0">
    <oddFooter xml:space="preserve">&amp;L&amp;8 2.9 Talsperre Erletor&amp;C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20</vt:i4>
      </vt:variant>
    </vt:vector>
  </HeadingPairs>
  <TitlesOfParts>
    <vt:vector size="34" baseType="lpstr">
      <vt:lpstr>Beraterleistung 2.1</vt:lpstr>
      <vt:lpstr>TS Scheibe-Alsbach 2.2</vt:lpstr>
      <vt:lpstr>TS ZR &amp; TS WD 2.3; 2.4</vt:lpstr>
      <vt:lpstr>Netz 2.5</vt:lpstr>
      <vt:lpstr>TS LeibisLichte 2.6</vt:lpstr>
      <vt:lpstr>VS Deesb+LeibisTrinkwasser 2.7</vt:lpstr>
      <vt:lpstr>TS Schönbrunn 2.8(A)-zeit</vt:lpstr>
      <vt:lpstr>TS Schönbrunn 2.8 (B)-ereignis</vt:lpstr>
      <vt:lpstr>TS Erletor 2.9</vt:lpstr>
      <vt:lpstr>Stützpunkt DD - AW 2.10</vt:lpstr>
      <vt:lpstr>TWA Zeig 2.11</vt:lpstr>
      <vt:lpstr>TWA Zeig-Prozesse 2.12</vt:lpstr>
      <vt:lpstr>Wareneingangskontrolle 2.13</vt:lpstr>
      <vt:lpstr>Havariebereitschaft+zus. Aufw 3</vt:lpstr>
      <vt:lpstr>'Beraterleistung 2.1'!Druckbereich</vt:lpstr>
      <vt:lpstr>'Havariebereitschaft+zus. Aufw 3'!Druckbereich</vt:lpstr>
      <vt:lpstr>'Netz 2.5'!Druckbereich</vt:lpstr>
      <vt:lpstr>'Stützpunkt DD - AW 2.10'!Druckbereich</vt:lpstr>
      <vt:lpstr>'TS Erletor 2.9'!Druckbereich</vt:lpstr>
      <vt:lpstr>'TS LeibisLichte 2.6'!Druckbereich</vt:lpstr>
      <vt:lpstr>'TS Scheibe-Alsbach 2.2'!Druckbereich</vt:lpstr>
      <vt:lpstr>'TS Schönbrunn 2.8 (B)-ereignis'!Druckbereich</vt:lpstr>
      <vt:lpstr>'TS Schönbrunn 2.8(A)-zeit'!Druckbereich</vt:lpstr>
      <vt:lpstr>'TS ZR &amp; TS WD 2.3; 2.4'!Druckbereich</vt:lpstr>
      <vt:lpstr>'TWA Zeig 2.11'!Druckbereich</vt:lpstr>
      <vt:lpstr>'TWA Zeig-Prozesse 2.12'!Druckbereich</vt:lpstr>
      <vt:lpstr>'VS Deesb+LeibisTrinkwasser 2.7'!Druckbereich</vt:lpstr>
      <vt:lpstr>'Wareneingangskontrolle 2.13'!Druckbereich</vt:lpstr>
      <vt:lpstr>'Netz 2.5'!Drucktitel</vt:lpstr>
      <vt:lpstr>'TS LeibisLichte 2.6'!Drucktitel</vt:lpstr>
      <vt:lpstr>'TS Scheibe-Alsbach 2.2'!Drucktitel</vt:lpstr>
      <vt:lpstr>'TS Schönbrunn 2.8 (B)-ereignis'!Drucktitel</vt:lpstr>
      <vt:lpstr>'TS Schönbrunn 2.8(A)-zeit'!Drucktitel</vt:lpstr>
      <vt:lpstr>'TWA Zeig 2.11'!Drucktitel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Olschewski</dc:creator>
  <cp:lastModifiedBy>Goßrau Tobias</cp:lastModifiedBy>
  <cp:lastPrinted>2025-08-05T05:39:53Z</cp:lastPrinted>
  <dcterms:created xsi:type="dcterms:W3CDTF">2000-10-26T13:41:13Z</dcterms:created>
  <dcterms:modified xsi:type="dcterms:W3CDTF">2025-08-05T07:32:48Z</dcterms:modified>
</cp:coreProperties>
</file>